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Başlıca Göstergeler\31122019\Başlıca Göstergeler Yıllara Göre\"/>
    </mc:Choice>
  </mc:AlternateContent>
  <bookViews>
    <workbookView xWindow="0" yWindow="0" windowWidth="28800" windowHeight="11445"/>
  </bookViews>
  <sheets>
    <sheet name="Özkaynaklar" sheetId="1" r:id="rId1"/>
  </sheets>
  <externalReferences>
    <externalReference r:id="rId2"/>
  </externalReferences>
  <definedNames>
    <definedName name="_BQ4.1" localSheetId="0" hidden="1">#REF!</definedName>
    <definedName name="_BQ4.1" hidden="1">#REF!</definedName>
    <definedName name="_BQ4.10" localSheetId="0" hidden="1">#REF!</definedName>
    <definedName name="_BQ4.10" hidden="1">#REF!</definedName>
    <definedName name="_BQ4.11" localSheetId="0" hidden="1">#REF!</definedName>
    <definedName name="_BQ4.11" hidden="1">#REF!</definedName>
    <definedName name="_BQ4.12" localSheetId="0" hidden="1">#REF!</definedName>
    <definedName name="_BQ4.12" hidden="1">#REF!</definedName>
    <definedName name="_BQ4.13" localSheetId="0" hidden="1">#REF!</definedName>
    <definedName name="_BQ4.13" hidden="1">#REF!</definedName>
    <definedName name="_BQ4.14" localSheetId="0" hidden="1">#REF!</definedName>
    <definedName name="_BQ4.14" hidden="1">#REF!</definedName>
    <definedName name="_BQ4.15" localSheetId="0" hidden="1">#REF!</definedName>
    <definedName name="_BQ4.15" hidden="1">#REF!</definedName>
    <definedName name="_BQ4.16" localSheetId="0" hidden="1">#REF!</definedName>
    <definedName name="_BQ4.16" hidden="1">#REF!</definedName>
    <definedName name="_BQ4.17" localSheetId="0" hidden="1">#REF!</definedName>
    <definedName name="_BQ4.17" hidden="1">#REF!</definedName>
    <definedName name="_BQ4.18" localSheetId="0" hidden="1">#REF!</definedName>
    <definedName name="_BQ4.18" hidden="1">#REF!</definedName>
    <definedName name="_BQ4.19" localSheetId="0" hidden="1">#REF!</definedName>
    <definedName name="_BQ4.19" hidden="1">#REF!</definedName>
    <definedName name="_BQ4.2" localSheetId="0" hidden="1">#REF!</definedName>
    <definedName name="_BQ4.2" hidden="1">#REF!</definedName>
    <definedName name="_BQ4.20" localSheetId="0" hidden="1">#REF!</definedName>
    <definedName name="_BQ4.20" hidden="1">#REF!</definedName>
    <definedName name="_BQ4.21" localSheetId="0" hidden="1">#REF!</definedName>
    <definedName name="_BQ4.21" hidden="1">#REF!</definedName>
    <definedName name="_BQ4.22" localSheetId="0" hidden="1">#REF!</definedName>
    <definedName name="_BQ4.22" hidden="1">#REF!</definedName>
    <definedName name="_BQ4.23" localSheetId="0" hidden="1">#REF!</definedName>
    <definedName name="_BQ4.23" hidden="1">#REF!</definedName>
    <definedName name="_BQ4.24" localSheetId="0" hidden="1">#REF!</definedName>
    <definedName name="_BQ4.24" hidden="1">#REF!</definedName>
    <definedName name="_BQ4.25" localSheetId="0" hidden="1">#REF!</definedName>
    <definedName name="_BQ4.25" hidden="1">#REF!</definedName>
    <definedName name="_BQ4.26" localSheetId="0" hidden="1">#REF!</definedName>
    <definedName name="_BQ4.26" hidden="1">#REF!</definedName>
    <definedName name="_BQ4.27" localSheetId="0" hidden="1">#REF!</definedName>
    <definedName name="_BQ4.27" hidden="1">#REF!</definedName>
    <definedName name="_BQ4.28" localSheetId="0" hidden="1">#REF!</definedName>
    <definedName name="_BQ4.28" hidden="1">#REF!</definedName>
    <definedName name="_BQ4.29" localSheetId="0" hidden="1">#REF!</definedName>
    <definedName name="_BQ4.29" hidden="1">#REF!</definedName>
    <definedName name="_BQ4.3" localSheetId="0" hidden="1">#REF!</definedName>
    <definedName name="_BQ4.3" hidden="1">#REF!</definedName>
    <definedName name="_BQ4.30" localSheetId="0" hidden="1">#REF!</definedName>
    <definedName name="_BQ4.30" hidden="1">#REF!</definedName>
    <definedName name="_BQ4.31" localSheetId="0" hidden="1">#REF!</definedName>
    <definedName name="_BQ4.31" hidden="1">#REF!</definedName>
    <definedName name="_BQ4.32" localSheetId="0" hidden="1">#REF!</definedName>
    <definedName name="_BQ4.32" hidden="1">#REF!</definedName>
    <definedName name="_BQ4.33" localSheetId="0" hidden="1">#REF!</definedName>
    <definedName name="_BQ4.33" hidden="1">#REF!</definedName>
    <definedName name="_BQ4.34" localSheetId="0" hidden="1">#REF!</definedName>
    <definedName name="_BQ4.34" hidden="1">#REF!</definedName>
    <definedName name="_BQ4.35" localSheetId="0" hidden="1">#REF!</definedName>
    <definedName name="_BQ4.35" hidden="1">#REF!</definedName>
    <definedName name="_BQ4.36" localSheetId="0" hidden="1">#REF!</definedName>
    <definedName name="_BQ4.36" hidden="1">#REF!</definedName>
    <definedName name="_BQ4.4" localSheetId="0" hidden="1">#REF!</definedName>
    <definedName name="_BQ4.4" hidden="1">#REF!</definedName>
    <definedName name="_BQ4.5" localSheetId="0" hidden="1">#REF!</definedName>
    <definedName name="_BQ4.5" hidden="1">#REF!</definedName>
    <definedName name="_BQ4.6" localSheetId="0" hidden="1">#REF!</definedName>
    <definedName name="_BQ4.6" hidden="1">#REF!</definedName>
    <definedName name="_BQ4.7" localSheetId="0" hidden="1">#REF!</definedName>
    <definedName name="_BQ4.7" hidden="1">#REF!</definedName>
    <definedName name="_BQ4.8" localSheetId="0" hidden="1">#REF!</definedName>
    <definedName name="_BQ4.8" hidden="1">#REF!</definedName>
    <definedName name="_BQ4.9" localSheetId="0" hidden="1">#REF!</definedName>
    <definedName name="_BQ4.9" hidden="1">#REF!</definedName>
    <definedName name="_xlnm.Print_Area" localSheetId="0">Özkaynaklar!$A$72:$I$88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7" i="1" l="1"/>
  <c r="G87" i="1"/>
  <c r="E87" i="1"/>
  <c r="C87" i="1"/>
  <c r="H86" i="1"/>
  <c r="G86" i="1"/>
  <c r="E86" i="1"/>
  <c r="C86" i="1"/>
  <c r="H85" i="1"/>
  <c r="I86" i="1" s="1"/>
  <c r="G85" i="1"/>
  <c r="E85" i="1"/>
  <c r="C85" i="1"/>
  <c r="H84" i="1"/>
  <c r="G84" i="1"/>
  <c r="E84" i="1"/>
  <c r="C84" i="1"/>
  <c r="H83" i="1"/>
  <c r="G83" i="1"/>
  <c r="E83" i="1"/>
  <c r="C83" i="1"/>
  <c r="H82" i="1"/>
  <c r="F81" i="1"/>
  <c r="D81" i="1"/>
  <c r="B81" i="1"/>
  <c r="F80" i="1"/>
  <c r="D80" i="1"/>
  <c r="E80" i="1" s="1"/>
  <c r="B80" i="1"/>
  <c r="F79" i="1"/>
  <c r="G79" i="1" s="1"/>
  <c r="D79" i="1"/>
  <c r="B79" i="1"/>
  <c r="F78" i="1"/>
  <c r="D78" i="1"/>
  <c r="E78" i="1" s="1"/>
  <c r="B78" i="1"/>
  <c r="F77" i="1"/>
  <c r="D77" i="1"/>
  <c r="B77" i="1"/>
  <c r="F76" i="1"/>
  <c r="D76" i="1"/>
  <c r="B76" i="1"/>
  <c r="F75" i="1"/>
  <c r="D75" i="1"/>
  <c r="B75" i="1"/>
  <c r="F74" i="1"/>
  <c r="D74" i="1"/>
  <c r="D88" i="1" s="1"/>
  <c r="B74" i="1"/>
  <c r="E77" i="1" l="1"/>
  <c r="E81" i="1"/>
  <c r="E76" i="1"/>
  <c r="E79" i="1"/>
  <c r="E75" i="1"/>
  <c r="I83" i="1"/>
  <c r="I84" i="1"/>
  <c r="H74" i="1"/>
  <c r="H88" i="1" s="1"/>
  <c r="I85" i="1"/>
  <c r="C82" i="1"/>
  <c r="C75" i="1"/>
  <c r="G75" i="1"/>
  <c r="C76" i="1"/>
  <c r="G76" i="1"/>
  <c r="C77" i="1"/>
  <c r="G77" i="1"/>
  <c r="C78" i="1"/>
  <c r="G78" i="1"/>
  <c r="C79" i="1"/>
  <c r="C80" i="1"/>
  <c r="G80" i="1"/>
  <c r="C81" i="1"/>
  <c r="G81" i="1"/>
  <c r="E82" i="1"/>
  <c r="E88" i="1" s="1"/>
  <c r="I87" i="1"/>
  <c r="H75" i="1"/>
  <c r="H76" i="1"/>
  <c r="H77" i="1"/>
  <c r="H78" i="1"/>
  <c r="H79" i="1"/>
  <c r="H80" i="1"/>
  <c r="H81" i="1"/>
  <c r="G82" i="1"/>
  <c r="B88" i="1"/>
  <c r="F88" i="1"/>
  <c r="C88" i="1" l="1"/>
  <c r="I80" i="1"/>
  <c r="I79" i="1"/>
  <c r="I75" i="1"/>
  <c r="I78" i="1"/>
  <c r="I76" i="1"/>
  <c r="I81" i="1"/>
  <c r="I82" i="1"/>
  <c r="I77" i="1"/>
  <c r="G88" i="1"/>
  <c r="I88" i="1" l="1"/>
</calcChain>
</file>

<file path=xl/sharedStrings.xml><?xml version="1.0" encoding="utf-8"?>
<sst xmlns="http://schemas.openxmlformats.org/spreadsheetml/2006/main" count="11" uniqueCount="8">
  <si>
    <t>Milyon TL</t>
  </si>
  <si>
    <t>Özkaynaklar</t>
  </si>
  <si>
    <t xml:space="preserve">Finansal Kiralama </t>
  </si>
  <si>
    <t>Büyüme</t>
  </si>
  <si>
    <t xml:space="preserve">Faktoring </t>
  </si>
  <si>
    <t>Finansman</t>
  </si>
  <si>
    <t>Toplam</t>
  </si>
  <si>
    <t>CAGR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</si>
</sst>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T_L_-;\-* #,##0.00\ _T_L_-;_-* &quot;-&quot;??\ _T_L_-;_-@_-"/>
    <numFmt numFmtId="165" formatCode="_-* #,##0\ _T_L_-;\-* #,##0\ _T_L_-;_-* &quot;-&quot;??\ _T_L_-;_-@_-"/>
    <numFmt numFmtId="166" formatCode="_-* #,##0\ _₺_-;\-* #,##0\ _₺_-;_-* &quot;-&quot;??\ _₺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u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164" fontId="5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2"/>
    <xf numFmtId="0" fontId="4" fillId="0" borderId="0" xfId="2" applyFont="1"/>
    <xf numFmtId="164" fontId="6" fillId="0" borderId="0" xfId="3" applyFont="1" applyBorder="1" applyAlignment="1">
      <alignment horizontal="center" wrapText="1"/>
    </xf>
    <xf numFmtId="0" fontId="3" fillId="0" borderId="1" xfId="2" applyBorder="1"/>
    <xf numFmtId="0" fontId="7" fillId="2" borderId="1" xfId="2" applyFont="1" applyFill="1" applyBorder="1" applyAlignment="1">
      <alignment horizontal="center" wrapText="1"/>
    </xf>
    <xf numFmtId="0" fontId="7" fillId="2" borderId="1" xfId="2" applyFont="1" applyFill="1" applyBorder="1" applyAlignment="1">
      <alignment horizontal="center"/>
    </xf>
    <xf numFmtId="165" fontId="0" fillId="0" borderId="1" xfId="3" applyNumberFormat="1" applyFont="1" applyBorder="1" applyAlignment="1">
      <alignment wrapText="1"/>
    </xf>
    <xf numFmtId="9" fontId="0" fillId="0" borderId="1" xfId="1" applyFont="1" applyBorder="1" applyAlignment="1">
      <alignment wrapText="1"/>
    </xf>
    <xf numFmtId="9" fontId="8" fillId="0" borderId="1" xfId="1" applyFont="1" applyBorder="1" applyAlignment="1">
      <alignment wrapText="1"/>
    </xf>
    <xf numFmtId="9" fontId="9" fillId="0" borderId="1" xfId="1" applyFont="1" applyBorder="1" applyAlignment="1">
      <alignment wrapText="1"/>
    </xf>
    <xf numFmtId="166" fontId="0" fillId="0" borderId="0" xfId="3" applyNumberFormat="1" applyFont="1"/>
    <xf numFmtId="9" fontId="2" fillId="0" borderId="1" xfId="1" applyFont="1" applyBorder="1" applyAlignment="1">
      <alignment wrapText="1"/>
    </xf>
    <xf numFmtId="0" fontId="3" fillId="0" borderId="1" xfId="2" applyFont="1" applyBorder="1" applyAlignment="1">
      <alignment horizontal="right"/>
    </xf>
    <xf numFmtId="9" fontId="8" fillId="0" borderId="2" xfId="4" applyFont="1" applyBorder="1"/>
    <xf numFmtId="9" fontId="3" fillId="0" borderId="0" xfId="2" applyNumberFormat="1"/>
    <xf numFmtId="165" fontId="3" fillId="0" borderId="0" xfId="2" applyNumberFormat="1"/>
    <xf numFmtId="0" fontId="3" fillId="0" borderId="0" xfId="2" applyFont="1" applyAlignment="1">
      <alignment horizontal="right"/>
    </xf>
    <xf numFmtId="164" fontId="6" fillId="0" borderId="1" xfId="3" applyFont="1" applyBorder="1" applyAlignment="1">
      <alignment horizontal="center" wrapText="1"/>
    </xf>
  </cellXfs>
  <cellStyles count="5">
    <cellStyle name="Normal" xfId="0" builtinId="0"/>
    <cellStyle name="Normal 5" xfId="2"/>
    <cellStyle name="Percent" xfId="1" builtinId="5"/>
    <cellStyle name="Virgül 4" xfId="3"/>
    <cellStyle name="Yüzd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Finansal</a:t>
            </a:r>
            <a:r>
              <a:rPr lang="tr-TR" baseline="0"/>
              <a:t> Kuruluşlar </a:t>
            </a:r>
          </a:p>
          <a:p>
            <a:pPr>
              <a:defRPr/>
            </a:pPr>
            <a:r>
              <a:rPr lang="tr-TR" baseline="0"/>
              <a:t>özkaynaklar- 2019</a:t>
            </a:r>
            <a:endParaRPr lang="tr-T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>
        <c:manualLayout>
          <c:layoutTarget val="inner"/>
          <c:xMode val="edge"/>
          <c:yMode val="edge"/>
          <c:x val="0.16239916885389327"/>
          <c:y val="0.22790228144558855"/>
          <c:w val="0.67520166229221346"/>
          <c:h val="0.6925145254279112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tint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5">
                  <a:shade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-0.21459227467811159"/>
                  <c:y val="2.336616746436107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532188841201717"/>
                      <c:h val="0.14901960784313725"/>
                    </c:manualLayout>
                  </c15:layout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Özkaynaklar!$B$73:$F$73</c15:sqref>
                  </c15:fullRef>
                </c:ext>
              </c:extLst>
              <c:f>(Özkaynaklar!$B$73,Özkaynaklar!$D$73,Özkaynaklar!$F$73)</c:f>
              <c:strCache>
                <c:ptCount val="3"/>
                <c:pt idx="0">
                  <c:v>Finansal Kiralama </c:v>
                </c:pt>
                <c:pt idx="1">
                  <c:v>Faktoring </c:v>
                </c:pt>
                <c:pt idx="2">
                  <c:v>Finansman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Özkaynaklar!$B$87:$F$87</c15:sqref>
                  </c15:fullRef>
                </c:ext>
              </c:extLst>
              <c:f>(Özkaynaklar!$B$87,Özkaynaklar!$D$87,Özkaynaklar!$F$87)</c:f>
              <c:numCache>
                <c:formatCode>0%</c:formatCode>
                <c:ptCount val="3"/>
                <c:pt idx="0" formatCode="_-* #,##0\ _T_L_-;\-* #,##0\ _T_L_-;_-* &quot;-&quot;??\ _T_L_-;_-@_-">
                  <c:v>10376</c:v>
                </c:pt>
                <c:pt idx="1" formatCode="_-* #,##0\ _T_L_-;\-* #,##0\ _T_L_-;_-* &quot;-&quot;??\ _T_L_-;_-@_-">
                  <c:v>8136</c:v>
                </c:pt>
                <c:pt idx="2" formatCode="_-* #,##0\ _T_L_-;\-* #,##0\ _T_L_-;_-* &quot;-&quot;??\ _T_L_-;_-@_-">
                  <c:v>5227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Finansal Kiralama</a:t>
            </a:r>
            <a:r>
              <a:rPr lang="tr-TR" b="1"/>
              <a:t> </a:t>
            </a:r>
            <a:r>
              <a:rPr lang="en-US" b="1"/>
              <a:t>Sektörü </a:t>
            </a:r>
            <a:endParaRPr lang="tr-TR" b="1"/>
          </a:p>
          <a:p>
            <a:pPr>
              <a:defRPr/>
            </a:pPr>
            <a:r>
              <a:rPr lang="tr-TR" b="1"/>
              <a:t>Özkaynaklar</a:t>
            </a:r>
            <a:endParaRPr lang="en-US" b="1"/>
          </a:p>
        </c:rich>
      </c:tx>
      <c:layout>
        <c:manualLayout>
          <c:xMode val="edge"/>
          <c:yMode val="edge"/>
          <c:x val="0.29678455818022742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Özkaynaklar!$B$73</c:f>
              <c:strCache>
                <c:ptCount val="1"/>
                <c:pt idx="0">
                  <c:v>Finansal Kiralama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Özkaynaklar!$A$74:$A$87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Özkaynaklar!$B$74:$B$87</c:f>
              <c:numCache>
                <c:formatCode>_-* #,##0\ _T_L_-;\-* #,##0\ _T_L_-;_-* "-"??\ _T_L_-;_-@_-</c:formatCode>
                <c:ptCount val="14"/>
                <c:pt idx="0">
                  <c:v>1982.8309999999999</c:v>
                </c:pt>
                <c:pt idx="1">
                  <c:v>2465.4879999999998</c:v>
                </c:pt>
                <c:pt idx="2">
                  <c:v>3052.7139999999999</c:v>
                </c:pt>
                <c:pt idx="3">
                  <c:v>3497.62</c:v>
                </c:pt>
                <c:pt idx="4">
                  <c:v>3853.1729999999998</c:v>
                </c:pt>
                <c:pt idx="5">
                  <c:v>4177.3090000000002</c:v>
                </c:pt>
                <c:pt idx="6">
                  <c:v>4614.29</c:v>
                </c:pt>
                <c:pt idx="7">
                  <c:v>5344.41</c:v>
                </c:pt>
                <c:pt idx="8">
                  <c:v>6093</c:v>
                </c:pt>
                <c:pt idx="9">
                  <c:v>6930</c:v>
                </c:pt>
                <c:pt idx="10">
                  <c:v>7800</c:v>
                </c:pt>
                <c:pt idx="11">
                  <c:v>8604</c:v>
                </c:pt>
                <c:pt idx="12">
                  <c:v>9601</c:v>
                </c:pt>
                <c:pt idx="13">
                  <c:v>10376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9387104"/>
        <c:axId val="149431016"/>
      </c:barChart>
      <c:catAx>
        <c:axId val="1493871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Yıllar</a:t>
                </a:r>
              </a:p>
            </c:rich>
          </c:tx>
          <c:layout>
            <c:manualLayout>
              <c:xMode val="edge"/>
              <c:yMode val="edge"/>
              <c:x val="0.54594028019224872"/>
              <c:y val="0.907334105759302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49431016"/>
        <c:crosses val="autoZero"/>
        <c:auto val="1"/>
        <c:lblAlgn val="ctr"/>
        <c:lblOffset val="100"/>
        <c:noMultiLvlLbl val="0"/>
      </c:catAx>
      <c:valAx>
        <c:axId val="149431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milyon TL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26681977252843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_-* #,##0\ _T_L_-;\-* #,##0\ _T_L_-;_-* &quot;-&quot;??\ 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49387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Faktoring Sektörü </a:t>
            </a:r>
            <a:endParaRPr lang="tr-TR" b="1"/>
          </a:p>
          <a:p>
            <a:pPr>
              <a:defRPr/>
            </a:pPr>
            <a:r>
              <a:rPr lang="tr-TR" sz="1400" b="1" i="0" baseline="0">
                <a:effectLst/>
              </a:rPr>
              <a:t>Özkaynaklar</a:t>
            </a:r>
            <a:endParaRPr lang="tr-TR" sz="1400">
              <a:effectLst/>
            </a:endParaRPr>
          </a:p>
        </c:rich>
      </c:tx>
      <c:layout>
        <c:manualLayout>
          <c:xMode val="edge"/>
          <c:yMode val="edge"/>
          <c:x val="0.37734011373578308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Özkaynaklar!$D$73</c:f>
              <c:strCache>
                <c:ptCount val="1"/>
                <c:pt idx="0">
                  <c:v>Faktoring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Özkaynaklar!$A$74:$A$87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Özkaynaklar!$D$74:$D$87</c:f>
              <c:numCache>
                <c:formatCode>_-* #,##0\ _T_L_-;\-* #,##0\ _T_L_-;_-* "-"??\ _T_L_-;_-@_-</c:formatCode>
                <c:ptCount val="14"/>
                <c:pt idx="0">
                  <c:v>1757.796</c:v>
                </c:pt>
                <c:pt idx="1">
                  <c:v>2005.232</c:v>
                </c:pt>
                <c:pt idx="2">
                  <c:v>2375.9960000000001</c:v>
                </c:pt>
                <c:pt idx="3">
                  <c:v>2493.335</c:v>
                </c:pt>
                <c:pt idx="4">
                  <c:v>2940.32</c:v>
                </c:pt>
                <c:pt idx="5">
                  <c:v>3376.5520000000001</c:v>
                </c:pt>
                <c:pt idx="6">
                  <c:v>3855.8820000000001</c:v>
                </c:pt>
                <c:pt idx="7">
                  <c:v>4014.5680000000002</c:v>
                </c:pt>
                <c:pt idx="8">
                  <c:v>4442</c:v>
                </c:pt>
                <c:pt idx="9">
                  <c:v>4606</c:v>
                </c:pt>
                <c:pt idx="10">
                  <c:v>5085</c:v>
                </c:pt>
                <c:pt idx="11">
                  <c:v>5781</c:v>
                </c:pt>
                <c:pt idx="12">
                  <c:v>6770</c:v>
                </c:pt>
                <c:pt idx="13">
                  <c:v>8136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9386560"/>
        <c:axId val="149468200"/>
      </c:barChart>
      <c:catAx>
        <c:axId val="149386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Yıllar</a:t>
                </a:r>
              </a:p>
            </c:rich>
          </c:tx>
          <c:layout>
            <c:manualLayout>
              <c:xMode val="edge"/>
              <c:yMode val="edge"/>
              <c:x val="0.55380468066491684"/>
              <c:y val="0.887939632545931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49468200"/>
        <c:crosses val="autoZero"/>
        <c:auto val="1"/>
        <c:lblAlgn val="ctr"/>
        <c:lblOffset val="100"/>
        <c:noMultiLvlLbl val="0"/>
      </c:catAx>
      <c:valAx>
        <c:axId val="149468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milyon TL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26681977252843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_-* #,##0\ _T_L_-;\-* #,##0\ _T_L_-;_-* &quot;-&quot;??\ 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49386560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</a:t>
            </a:r>
            <a:r>
              <a:rPr lang="tr-TR" b="1"/>
              <a:t>inansman</a:t>
            </a:r>
            <a:r>
              <a:rPr lang="en-US" b="1"/>
              <a:t> Sektörü </a:t>
            </a:r>
            <a:endParaRPr lang="tr-TR" b="1"/>
          </a:p>
          <a:p>
            <a:pPr>
              <a:defRPr/>
            </a:pPr>
            <a:r>
              <a:rPr lang="tr-TR" sz="1400" b="1" i="0" baseline="0">
                <a:effectLst/>
              </a:rPr>
              <a:t>Özkaynaklar</a:t>
            </a:r>
            <a:endParaRPr lang="tr-TR" sz="1400">
              <a:effectLst/>
            </a:endParaRPr>
          </a:p>
        </c:rich>
      </c:tx>
      <c:layout>
        <c:manualLayout>
          <c:xMode val="edge"/>
          <c:yMode val="edge"/>
          <c:x val="0.39196004805619394"/>
          <c:y val="3.27028536326576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Özkaynaklar!$F$73</c:f>
              <c:strCache>
                <c:ptCount val="1"/>
                <c:pt idx="0">
                  <c:v>Finansman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Özkaynaklar!$A$74:$A$87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Özkaynaklar!$F$74:$F$87</c:f>
              <c:numCache>
                <c:formatCode>_-* #,##0\ _T_L_-;\-* #,##0\ _T_L_-;_-* "-"??\ _T_L_-;_-@_-</c:formatCode>
                <c:ptCount val="14"/>
                <c:pt idx="0">
                  <c:v>237.90799999999999</c:v>
                </c:pt>
                <c:pt idx="1">
                  <c:v>300.91500000000002</c:v>
                </c:pt>
                <c:pt idx="2">
                  <c:v>377.00700000000001</c:v>
                </c:pt>
                <c:pt idx="3">
                  <c:v>400.22</c:v>
                </c:pt>
                <c:pt idx="4">
                  <c:v>468.56900000000002</c:v>
                </c:pt>
                <c:pt idx="5">
                  <c:v>605.74400000000003</c:v>
                </c:pt>
                <c:pt idx="6">
                  <c:v>904.24</c:v>
                </c:pt>
                <c:pt idx="7">
                  <c:v>1214.6959999999999</c:v>
                </c:pt>
                <c:pt idx="8">
                  <c:v>1393</c:v>
                </c:pt>
                <c:pt idx="9">
                  <c:v>1701</c:v>
                </c:pt>
                <c:pt idx="10">
                  <c:v>2705</c:v>
                </c:pt>
                <c:pt idx="11">
                  <c:v>4277</c:v>
                </c:pt>
                <c:pt idx="12">
                  <c:v>4568</c:v>
                </c:pt>
                <c:pt idx="13">
                  <c:v>5227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9492976"/>
        <c:axId val="149441672"/>
      </c:barChart>
      <c:catAx>
        <c:axId val="149492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Yıllar</a:t>
                </a:r>
              </a:p>
            </c:rich>
          </c:tx>
          <c:layout>
            <c:manualLayout>
              <c:xMode val="edge"/>
              <c:yMode val="edge"/>
              <c:x val="0.53436023622047235"/>
              <c:y val="0.887939632545931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49441672"/>
        <c:crosses val="autoZero"/>
        <c:auto val="1"/>
        <c:lblAlgn val="ctr"/>
        <c:lblOffset val="100"/>
        <c:noMultiLvlLbl val="0"/>
      </c:catAx>
      <c:valAx>
        <c:axId val="149441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milyon TL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68348643919510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_-* #,##0\ _T_L_-;\-* #,##0\ _T_L_-;_-* &quot;-&quot;??\ 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49492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400" b="1" i="0" baseline="0">
                <a:effectLst/>
              </a:rPr>
              <a:t>Sektörlerin Konsolide</a:t>
            </a:r>
            <a:endParaRPr lang="tr-TR" sz="1400">
              <a:effectLst/>
            </a:endParaRPr>
          </a:p>
          <a:p>
            <a:pPr>
              <a:defRPr/>
            </a:pPr>
            <a:r>
              <a:rPr lang="tr-TR" sz="1400" b="1" i="0" baseline="0">
                <a:effectLst/>
              </a:rPr>
              <a:t>Özkaynakları</a:t>
            </a:r>
            <a:endParaRPr lang="tr-TR" sz="1400">
              <a:effectLst/>
            </a:endParaRPr>
          </a:p>
        </c:rich>
      </c:tx>
      <c:layout>
        <c:manualLayout>
          <c:xMode val="edge"/>
          <c:yMode val="edge"/>
          <c:x val="0.3217845581802274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Özkaynaklar!$H$73</c:f>
              <c:strCache>
                <c:ptCount val="1"/>
                <c:pt idx="0">
                  <c:v>Toplam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Özkaynaklar!$A$74:$A$87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Özkaynaklar!$H$74:$H$87</c:f>
              <c:numCache>
                <c:formatCode>_-* #,##0\ _T_L_-;\-* #,##0\ _T_L_-;_-* "-"??\ _T_L_-;_-@_-</c:formatCode>
                <c:ptCount val="14"/>
                <c:pt idx="0">
                  <c:v>3978.5349999999999</c:v>
                </c:pt>
                <c:pt idx="1">
                  <c:v>4771.6350000000002</c:v>
                </c:pt>
                <c:pt idx="2">
                  <c:v>5805.7170000000006</c:v>
                </c:pt>
                <c:pt idx="3">
                  <c:v>6391.1750000000002</c:v>
                </c:pt>
                <c:pt idx="4">
                  <c:v>7262.0619999999999</c:v>
                </c:pt>
                <c:pt idx="5">
                  <c:v>8159.6050000000005</c:v>
                </c:pt>
                <c:pt idx="6">
                  <c:v>9374.4120000000003</c:v>
                </c:pt>
                <c:pt idx="7">
                  <c:v>10573.673999999999</c:v>
                </c:pt>
                <c:pt idx="8">
                  <c:v>11928</c:v>
                </c:pt>
                <c:pt idx="9">
                  <c:v>13237</c:v>
                </c:pt>
                <c:pt idx="10">
                  <c:v>15590</c:v>
                </c:pt>
                <c:pt idx="11">
                  <c:v>18662</c:v>
                </c:pt>
                <c:pt idx="12">
                  <c:v>20939</c:v>
                </c:pt>
                <c:pt idx="13">
                  <c:v>23739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0027816"/>
        <c:axId val="150072864"/>
      </c:barChart>
      <c:catAx>
        <c:axId val="150027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Yıllar</a:t>
                </a:r>
              </a:p>
            </c:rich>
          </c:tx>
          <c:layout>
            <c:manualLayout>
              <c:xMode val="edge"/>
              <c:yMode val="edge"/>
              <c:x val="0.53436023622047235"/>
              <c:y val="0.887939632545931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50072864"/>
        <c:crosses val="autoZero"/>
        <c:auto val="1"/>
        <c:lblAlgn val="ctr"/>
        <c:lblOffset val="100"/>
        <c:noMultiLvlLbl val="0"/>
      </c:catAx>
      <c:valAx>
        <c:axId val="15007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milyon TL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68348643919510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_-* #,##0\ _T_L_-;\-* #,##0\ _T_L_-;_-* &quot;-&quot;??\ 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50027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</xdr:row>
      <xdr:rowOff>9525</xdr:rowOff>
    </xdr:from>
    <xdr:to>
      <xdr:col>6</xdr:col>
      <xdr:colOff>514350</xdr:colOff>
      <xdr:row>26</xdr:row>
      <xdr:rowOff>104775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19050</xdr:rowOff>
    </xdr:from>
    <xdr:to>
      <xdr:col>8</xdr:col>
      <xdr:colOff>150549</xdr:colOff>
      <xdr:row>47</xdr:row>
      <xdr:rowOff>93085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380999</xdr:colOff>
      <xdr:row>32</xdr:row>
      <xdr:rowOff>57151</xdr:rowOff>
    </xdr:from>
    <xdr:to>
      <xdr:col>17</xdr:col>
      <xdr:colOff>523875</xdr:colOff>
      <xdr:row>47</xdr:row>
      <xdr:rowOff>104775</xdr:rowOff>
    </xdr:to>
    <xdr:graphicFrame macro="">
      <xdr:nvGraphicFramePr>
        <xdr:cNvPr id="4" name="Grafi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50</xdr:row>
      <xdr:rowOff>47625</xdr:rowOff>
    </xdr:from>
    <xdr:to>
      <xdr:col>8</xdr:col>
      <xdr:colOff>288464</xdr:colOff>
      <xdr:row>67</xdr:row>
      <xdr:rowOff>145617</xdr:rowOff>
    </xdr:to>
    <xdr:graphicFrame macro="">
      <xdr:nvGraphicFramePr>
        <xdr:cNvPr id="5" name="Grafi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419098</xdr:colOff>
      <xdr:row>50</xdr:row>
      <xdr:rowOff>76200</xdr:rowOff>
    </xdr:from>
    <xdr:to>
      <xdr:col>17</xdr:col>
      <xdr:colOff>590549</xdr:colOff>
      <xdr:row>67</xdr:row>
      <xdr:rowOff>103764</xdr:rowOff>
    </xdr:to>
    <xdr:graphicFrame macro="">
      <xdr:nvGraphicFramePr>
        <xdr:cNvPr id="6" name="Grafi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0.16078</cdr:x>
      <cdr:y>0.20145</cdr:y>
    </cdr:from>
    <cdr:to>
      <cdr:x>0.95102</cdr:x>
      <cdr:y>0.62034</cdr:y>
    </cdr:to>
    <cdr:cxnSp macro="">
      <cdr:nvCxnSpPr>
        <cdr:cNvPr id="3" name="Düz Ok Bağlayıcısı 2"/>
        <cdr:cNvCxnSpPr/>
      </cdr:nvCxnSpPr>
      <cdr:spPr>
        <a:xfrm xmlns:a="http://schemas.openxmlformats.org/drawingml/2006/main" flipV="1">
          <a:off x="1025769" y="590550"/>
          <a:ext cx="5041657" cy="1228011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0.39935</cdr:x>
      <cdr:y>0.21922</cdr:y>
    </cdr:from>
    <cdr:to>
      <cdr:x>0.60903</cdr:x>
      <cdr:y>0.36036</cdr:y>
    </cdr:to>
    <cdr:sp macro="" textlink="">
      <cdr:nvSpPr>
        <cdr:cNvPr id="6" name="Metin kutusu 5"/>
        <cdr:cNvSpPr txBox="1"/>
      </cdr:nvSpPr>
      <cdr:spPr>
        <a:xfrm xmlns:a="http://schemas.openxmlformats.org/drawingml/2006/main">
          <a:off x="2343150" y="695327"/>
          <a:ext cx="1230293" cy="4476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tr-TR" sz="1000" b="1">
              <a:solidFill>
                <a:srgbClr val="FF0000"/>
              </a:solidFill>
            </a:rPr>
            <a:t>Yıllık</a:t>
          </a:r>
          <a:r>
            <a:rPr lang="tr-TR" sz="1000" b="1" baseline="0">
              <a:solidFill>
                <a:srgbClr val="FF0000"/>
              </a:solidFill>
            </a:rPr>
            <a:t> Ort </a:t>
          </a:r>
        </a:p>
        <a:p xmlns:a="http://schemas.openxmlformats.org/drawingml/2006/main">
          <a:pPr algn="ctr"/>
          <a:r>
            <a:rPr lang="tr-TR" sz="1000" b="1">
              <a:solidFill>
                <a:srgbClr val="FF0000"/>
              </a:solidFill>
            </a:rPr>
            <a:t>Büyüme: %14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0.18683</cdr:x>
      <cdr:y>0.15455</cdr:y>
    </cdr:from>
    <cdr:to>
      <cdr:x>0.9395</cdr:x>
      <cdr:y>0.52424</cdr:y>
    </cdr:to>
    <cdr:cxnSp macro="">
      <cdr:nvCxnSpPr>
        <cdr:cNvPr id="2" name="Düz Ok Bağlayıcısı 1"/>
        <cdr:cNvCxnSpPr/>
      </cdr:nvCxnSpPr>
      <cdr:spPr>
        <a:xfrm xmlns:a="http://schemas.openxmlformats.org/drawingml/2006/main" flipV="1">
          <a:off x="1000125" y="485775"/>
          <a:ext cx="4029075" cy="116205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0.42708</cdr:x>
      <cdr:y>0.21145</cdr:y>
    </cdr:from>
    <cdr:to>
      <cdr:x>0.60833</cdr:x>
      <cdr:y>0.3677</cdr:y>
    </cdr:to>
    <cdr:sp macro="" textlink="">
      <cdr:nvSpPr>
        <cdr:cNvPr id="3" name="Metin kutusu 1"/>
        <cdr:cNvSpPr txBox="1"/>
      </cdr:nvSpPr>
      <cdr:spPr>
        <a:xfrm xmlns:a="http://schemas.openxmlformats.org/drawingml/2006/main">
          <a:off x="2286176" y="664639"/>
          <a:ext cx="970240" cy="4911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tr-TR" sz="1000" b="1">
              <a:solidFill>
                <a:srgbClr val="FF0000"/>
              </a:solidFill>
            </a:rPr>
            <a:t>Yıllık</a:t>
          </a:r>
          <a:r>
            <a:rPr lang="tr-TR" sz="1000" b="1" baseline="0">
              <a:solidFill>
                <a:srgbClr val="FF0000"/>
              </a:solidFill>
            </a:rPr>
            <a:t> Ort </a:t>
          </a:r>
          <a:r>
            <a:rPr lang="tr-TR" sz="1000" b="1">
              <a:solidFill>
                <a:srgbClr val="FF0000"/>
              </a:solidFill>
            </a:rPr>
            <a:t>Büyüme: %13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0.17299</cdr:x>
      <cdr:y>0.18842</cdr:y>
    </cdr:from>
    <cdr:to>
      <cdr:x>0.94836</cdr:x>
      <cdr:y>0.72823</cdr:y>
    </cdr:to>
    <cdr:cxnSp macro="">
      <cdr:nvCxnSpPr>
        <cdr:cNvPr id="2" name="Düz Ok Bağlayıcısı 1"/>
        <cdr:cNvCxnSpPr/>
      </cdr:nvCxnSpPr>
      <cdr:spPr>
        <a:xfrm xmlns:a="http://schemas.openxmlformats.org/drawingml/2006/main" flipV="1">
          <a:off x="1125869" y="628650"/>
          <a:ext cx="5046331" cy="180108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0.40379</cdr:x>
      <cdr:y>0.33015</cdr:y>
    </cdr:from>
    <cdr:to>
      <cdr:x>0.58504</cdr:x>
      <cdr:y>0.4864</cdr:y>
    </cdr:to>
    <cdr:sp macro="" textlink="">
      <cdr:nvSpPr>
        <cdr:cNvPr id="3" name="Metin kutusu 1"/>
        <cdr:cNvSpPr txBox="1"/>
      </cdr:nvSpPr>
      <cdr:spPr>
        <a:xfrm xmlns:a="http://schemas.openxmlformats.org/drawingml/2006/main">
          <a:off x="2534554" y="1191835"/>
          <a:ext cx="1137702" cy="564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tr-TR" sz="1000" b="1">
              <a:solidFill>
                <a:srgbClr val="FF0000"/>
              </a:solidFill>
            </a:rPr>
            <a:t>Yıllık</a:t>
          </a:r>
          <a:r>
            <a:rPr lang="tr-TR" sz="1000" b="1" baseline="0">
              <a:solidFill>
                <a:srgbClr val="FF0000"/>
              </a:solidFill>
            </a:rPr>
            <a:t> Ort </a:t>
          </a:r>
          <a:r>
            <a:rPr lang="tr-TR" sz="1000" b="1">
              <a:solidFill>
                <a:srgbClr val="FF0000"/>
              </a:solidFill>
            </a:rPr>
            <a:t>Büyüme: %27</a:t>
          </a:r>
        </a:p>
        <a:p xmlns:a="http://schemas.openxmlformats.org/drawingml/2006/main">
          <a:pPr algn="ctr"/>
          <a:endParaRPr lang="tr-TR" sz="1000" b="1">
            <a:solidFill>
              <a:srgbClr val="FF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0.16925</cdr:x>
      <cdr:y>0.14873</cdr:y>
    </cdr:from>
    <cdr:to>
      <cdr:x>0.95807</cdr:x>
      <cdr:y>0.64451</cdr:y>
    </cdr:to>
    <cdr:cxnSp macro="">
      <cdr:nvCxnSpPr>
        <cdr:cNvPr id="2" name="Düz Ok Bağlayıcısı 1"/>
        <cdr:cNvCxnSpPr/>
      </cdr:nvCxnSpPr>
      <cdr:spPr>
        <a:xfrm xmlns:a="http://schemas.openxmlformats.org/drawingml/2006/main" flipV="1">
          <a:off x="1038227" y="485775"/>
          <a:ext cx="4838700" cy="161925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0.45233</cdr:x>
      <cdr:y>0.20839</cdr:y>
    </cdr:from>
    <cdr:to>
      <cdr:x>0.66136</cdr:x>
      <cdr:y>0.36464</cdr:y>
    </cdr:to>
    <cdr:sp macro="" textlink="">
      <cdr:nvSpPr>
        <cdr:cNvPr id="3" name="Metin kutusu 1"/>
        <cdr:cNvSpPr txBox="1"/>
      </cdr:nvSpPr>
      <cdr:spPr>
        <a:xfrm xmlns:a="http://schemas.openxmlformats.org/drawingml/2006/main">
          <a:off x="2572145" y="736411"/>
          <a:ext cx="1188633" cy="5521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tr-TR" sz="1000" b="1">
              <a:solidFill>
                <a:srgbClr val="FF0000"/>
              </a:solidFill>
            </a:rPr>
            <a:t>Yıllık</a:t>
          </a:r>
          <a:r>
            <a:rPr lang="tr-TR" sz="1000" b="1" baseline="0">
              <a:solidFill>
                <a:srgbClr val="FF0000"/>
              </a:solidFill>
            </a:rPr>
            <a:t> Ort </a:t>
          </a:r>
          <a:r>
            <a:rPr lang="tr-TR" sz="1000" b="1">
              <a:solidFill>
                <a:srgbClr val="FF0000"/>
              </a:solidFill>
            </a:rPr>
            <a:t>Büyüme: %15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LKZ_3sektor_YILL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2"/>
      <sheetName val="Aktif"/>
      <sheetName val="Alacak"/>
      <sheetName val="Özkaynaklar"/>
      <sheetName val="Netkar"/>
      <sheetName val="1.2_2006"/>
      <sheetName val="1.3_2006"/>
      <sheetName val="1.4_2006"/>
      <sheetName val="2007_BL"/>
      <sheetName val="2007_GT"/>
      <sheetName val="2008_BL"/>
      <sheetName val="2008_GT"/>
      <sheetName val="2009_BL"/>
      <sheetName val="2009_GT"/>
      <sheetName val="2010_BL"/>
      <sheetName val="2010_GT"/>
      <sheetName val="2011_BL"/>
      <sheetName val="2011_GT"/>
      <sheetName val="2012_BL"/>
      <sheetName val="2012_GT"/>
      <sheetName val="2013_BL"/>
      <sheetName val="2013_GT"/>
      <sheetName val="2014_BL"/>
      <sheetName val="2014_GT"/>
    </sheetNames>
    <sheetDataSet>
      <sheetData sheetId="0"/>
      <sheetData sheetId="1"/>
      <sheetData sheetId="2"/>
      <sheetData sheetId="3"/>
      <sheetData sheetId="4"/>
      <sheetData sheetId="5"/>
      <sheetData sheetId="6">
        <row r="43">
          <cell r="N43">
            <v>1982.8309999999999</v>
          </cell>
        </row>
      </sheetData>
      <sheetData sheetId="7">
        <row r="43">
          <cell r="N43">
            <v>1757.796</v>
          </cell>
        </row>
      </sheetData>
      <sheetData sheetId="8">
        <row r="43">
          <cell r="N43">
            <v>237.90799999999999</v>
          </cell>
        </row>
      </sheetData>
      <sheetData sheetId="9">
        <row r="43">
          <cell r="E43">
            <v>2465.4879999999998</v>
          </cell>
          <cell r="H43">
            <v>2005.232</v>
          </cell>
          <cell r="K43">
            <v>300.91500000000002</v>
          </cell>
        </row>
      </sheetData>
      <sheetData sheetId="10"/>
      <sheetData sheetId="11">
        <row r="88">
          <cell r="E88">
            <v>3052.7139999999999</v>
          </cell>
          <cell r="H88">
            <v>2375.9960000000001</v>
          </cell>
          <cell r="K88">
            <v>377.00700000000001</v>
          </cell>
        </row>
      </sheetData>
      <sheetData sheetId="12"/>
      <sheetData sheetId="13">
        <row r="82">
          <cell r="E82">
            <v>2493.335</v>
          </cell>
          <cell r="H82">
            <v>3497.62</v>
          </cell>
          <cell r="K82">
            <v>400.22</v>
          </cell>
        </row>
      </sheetData>
      <sheetData sheetId="14"/>
      <sheetData sheetId="15">
        <row r="82">
          <cell r="E82">
            <v>2940.32</v>
          </cell>
          <cell r="H82">
            <v>3853.1729999999998</v>
          </cell>
          <cell r="K82">
            <v>468.56900000000002</v>
          </cell>
        </row>
      </sheetData>
      <sheetData sheetId="16"/>
      <sheetData sheetId="17">
        <row r="82">
          <cell r="E82">
            <v>3376.5520000000001</v>
          </cell>
          <cell r="H82">
            <v>4177.3090000000002</v>
          </cell>
          <cell r="K82">
            <v>605.74400000000003</v>
          </cell>
        </row>
      </sheetData>
      <sheetData sheetId="18"/>
      <sheetData sheetId="19">
        <row r="82">
          <cell r="E82">
            <v>3855.8820000000001</v>
          </cell>
          <cell r="H82">
            <v>4614.29</v>
          </cell>
          <cell r="K82">
            <v>904.24</v>
          </cell>
        </row>
      </sheetData>
      <sheetData sheetId="20"/>
      <sheetData sheetId="21">
        <row r="88">
          <cell r="E88">
            <v>4014.5680000000002</v>
          </cell>
          <cell r="H88">
            <v>5344.41</v>
          </cell>
          <cell r="K88">
            <v>1214.6959999999999</v>
          </cell>
        </row>
      </sheetData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M88"/>
  <sheetViews>
    <sheetView showGridLines="0" tabSelected="1" workbookViewId="0">
      <selection activeCell="K87" sqref="K87"/>
    </sheetView>
  </sheetViews>
  <sheetFormatPr defaultRowHeight="15" x14ac:dyDescent="0.25"/>
  <cols>
    <col min="1" max="2" width="12.140625" style="1" bestFit="1" customWidth="1"/>
    <col min="3" max="3" width="13.28515625" style="1" bestFit="1" customWidth="1"/>
    <col min="4" max="5" width="12.85546875" style="1" bestFit="1" customWidth="1"/>
    <col min="6" max="11" width="9.140625" style="1"/>
    <col min="12" max="12" width="13.28515625" style="1" bestFit="1" customWidth="1"/>
    <col min="13" max="13" width="12.140625" style="1" bestFit="1" customWidth="1"/>
    <col min="14" max="16384" width="9.140625" style="1"/>
  </cols>
  <sheetData>
    <row r="8" spans="12:13" x14ac:dyDescent="0.25">
      <c r="L8" s="11"/>
      <c r="M8" s="11"/>
    </row>
    <row r="9" spans="12:13" x14ac:dyDescent="0.25">
      <c r="L9" s="11"/>
      <c r="M9" s="11"/>
    </row>
    <row r="10" spans="12:13" x14ac:dyDescent="0.25">
      <c r="L10" s="11"/>
      <c r="M10" s="11"/>
    </row>
    <row r="11" spans="12:13" x14ac:dyDescent="0.25">
      <c r="L11" s="11"/>
      <c r="M11" s="11"/>
    </row>
    <row r="12" spans="12:13" x14ac:dyDescent="0.25">
      <c r="L12" s="11"/>
      <c r="M12" s="11"/>
    </row>
    <row r="13" spans="12:13" x14ac:dyDescent="0.25">
      <c r="L13" s="11"/>
      <c r="M13" s="11"/>
    </row>
    <row r="14" spans="12:13" x14ac:dyDescent="0.25">
      <c r="L14" s="11"/>
      <c r="M14" s="11"/>
    </row>
    <row r="15" spans="12:13" x14ac:dyDescent="0.25">
      <c r="L15" s="11"/>
      <c r="M15" s="11"/>
    </row>
    <row r="16" spans="12:13" x14ac:dyDescent="0.25">
      <c r="L16" s="11"/>
      <c r="M16" s="11"/>
    </row>
    <row r="17" spans="1:13" x14ac:dyDescent="0.25">
      <c r="L17" s="11"/>
      <c r="M17" s="11"/>
    </row>
    <row r="18" spans="1:13" x14ac:dyDescent="0.25">
      <c r="L18" s="11"/>
      <c r="M18" s="11"/>
    </row>
    <row r="19" spans="1:13" x14ac:dyDescent="0.25">
      <c r="L19" s="11"/>
      <c r="M19" s="11"/>
    </row>
    <row r="20" spans="1:13" x14ac:dyDescent="0.25">
      <c r="L20" s="11"/>
      <c r="M20" s="11"/>
    </row>
    <row r="21" spans="1:13" x14ac:dyDescent="0.25">
      <c r="L21" s="11"/>
      <c r="M21" s="11"/>
    </row>
    <row r="23" spans="1:13" x14ac:dyDescent="0.25">
      <c r="A23" s="16"/>
    </row>
    <row r="24" spans="1:13" x14ac:dyDescent="0.25">
      <c r="A24" s="16"/>
    </row>
    <row r="25" spans="1:13" x14ac:dyDescent="0.25">
      <c r="A25" s="16"/>
    </row>
    <row r="26" spans="1:13" x14ac:dyDescent="0.25">
      <c r="A26" s="16"/>
    </row>
    <row r="27" spans="1:13" x14ac:dyDescent="0.25">
      <c r="A27" s="16"/>
    </row>
    <row r="28" spans="1:13" x14ac:dyDescent="0.25">
      <c r="A28" s="16"/>
    </row>
    <row r="29" spans="1:13" x14ac:dyDescent="0.25">
      <c r="A29" s="16"/>
    </row>
    <row r="30" spans="1:13" x14ac:dyDescent="0.25">
      <c r="A30" s="16"/>
    </row>
    <row r="31" spans="1:13" x14ac:dyDescent="0.25">
      <c r="A31" s="16"/>
    </row>
    <row r="32" spans="1:13" x14ac:dyDescent="0.25">
      <c r="A32" s="16"/>
    </row>
    <row r="33" spans="1:1" x14ac:dyDescent="0.25">
      <c r="A33" s="16"/>
    </row>
    <row r="34" spans="1:1" x14ac:dyDescent="0.25">
      <c r="A34" s="16"/>
    </row>
    <row r="35" spans="1:1" x14ac:dyDescent="0.25">
      <c r="A35" s="16"/>
    </row>
    <row r="39" spans="1:1" ht="15" customHeight="1" x14ac:dyDescent="0.25"/>
    <row r="72" spans="1:9" x14ac:dyDescent="0.25">
      <c r="A72" s="2" t="s">
        <v>0</v>
      </c>
      <c r="B72" s="18" t="s">
        <v>1</v>
      </c>
      <c r="C72" s="18"/>
      <c r="D72" s="18"/>
      <c r="E72" s="18"/>
      <c r="F72" s="18"/>
      <c r="G72" s="18"/>
      <c r="H72" s="18"/>
      <c r="I72" s="3"/>
    </row>
    <row r="73" spans="1:9" ht="30" x14ac:dyDescent="0.25">
      <c r="A73" s="4"/>
      <c r="B73" s="5" t="s">
        <v>2</v>
      </c>
      <c r="C73" s="5" t="s">
        <v>3</v>
      </c>
      <c r="D73" s="5" t="s">
        <v>4</v>
      </c>
      <c r="E73" s="5" t="s">
        <v>3</v>
      </c>
      <c r="F73" s="5" t="s">
        <v>5</v>
      </c>
      <c r="G73" s="5" t="s">
        <v>3</v>
      </c>
      <c r="H73" s="6" t="s">
        <v>6</v>
      </c>
      <c r="I73" s="5" t="s">
        <v>3</v>
      </c>
    </row>
    <row r="74" spans="1:9" x14ac:dyDescent="0.25">
      <c r="A74" s="4">
        <v>2006</v>
      </c>
      <c r="B74" s="7">
        <f>'[1]1.2_2006'!N43</f>
        <v>1982.8309999999999</v>
      </c>
      <c r="C74" s="8"/>
      <c r="D74" s="7">
        <f>'[1]1.3_2006'!N43</f>
        <v>1757.796</v>
      </c>
      <c r="E74" s="8"/>
      <c r="F74" s="7">
        <f>'[1]1.4_2006'!N43</f>
        <v>237.90799999999999</v>
      </c>
      <c r="G74" s="8"/>
      <c r="H74" s="7">
        <f>+F74+D74+B74</f>
        <v>3978.5349999999999</v>
      </c>
      <c r="I74" s="8"/>
    </row>
    <row r="75" spans="1:9" x14ac:dyDescent="0.25">
      <c r="A75" s="4">
        <v>2007</v>
      </c>
      <c r="B75" s="7">
        <f>'[1]2007_BL'!E43</f>
        <v>2465.4879999999998</v>
      </c>
      <c r="C75" s="9">
        <f>(B75-B74)/B74</f>
        <v>0.24341812287582751</v>
      </c>
      <c r="D75" s="7">
        <f>'[1]2007_BL'!H43</f>
        <v>2005.232</v>
      </c>
      <c r="E75" s="10">
        <f>(D75-D74)/D74</f>
        <v>0.14076491242442235</v>
      </c>
      <c r="F75" s="7">
        <f>'[1]2007_BL'!K43</f>
        <v>300.91500000000002</v>
      </c>
      <c r="G75" s="10">
        <f>(F75-F74)/F74</f>
        <v>0.26483766834238459</v>
      </c>
      <c r="H75" s="7">
        <f t="shared" ref="H75:H87" si="0">+F75+D75+B75</f>
        <v>4771.6350000000002</v>
      </c>
      <c r="I75" s="9">
        <f>(H75-H74)/H74</f>
        <v>0.19934473367709482</v>
      </c>
    </row>
    <row r="76" spans="1:9" x14ac:dyDescent="0.25">
      <c r="A76" s="4">
        <v>2008</v>
      </c>
      <c r="B76" s="7">
        <f>'[1]2008_BL'!E88</f>
        <v>3052.7139999999999</v>
      </c>
      <c r="C76" s="8">
        <f>(B76-B75)/B75</f>
        <v>0.2381784052487784</v>
      </c>
      <c r="D76" s="7">
        <f>'[1]2008_BL'!H88</f>
        <v>2375.9960000000001</v>
      </c>
      <c r="E76" s="8">
        <f>(D76-D75)/D75</f>
        <v>0.18489830603142188</v>
      </c>
      <c r="F76" s="7">
        <f>'[1]2008_BL'!K88</f>
        <v>377.00700000000001</v>
      </c>
      <c r="G76" s="8">
        <f>(F76-F75)/F75</f>
        <v>0.25286875031154971</v>
      </c>
      <c r="H76" s="7">
        <f t="shared" si="0"/>
        <v>5805.7170000000006</v>
      </c>
      <c r="I76" s="8">
        <f>(H76-H75)/H75</f>
        <v>0.21671439663763056</v>
      </c>
    </row>
    <row r="77" spans="1:9" x14ac:dyDescent="0.25">
      <c r="A77" s="4">
        <v>2009</v>
      </c>
      <c r="B77" s="7">
        <f>'[1]2009_BL'!H82</f>
        <v>3497.62</v>
      </c>
      <c r="C77" s="9">
        <f t="shared" ref="C77:I84" si="1">(B77-B76)/B76</f>
        <v>0.14574113395490043</v>
      </c>
      <c r="D77" s="7">
        <f>'[1]2009_BL'!E82</f>
        <v>2493.335</v>
      </c>
      <c r="E77" s="9">
        <f t="shared" ref="E77:G82" si="2">(D77-D76)/D76</f>
        <v>4.9385184150141641E-2</v>
      </c>
      <c r="F77" s="7">
        <f>'[1]2009_BL'!K82</f>
        <v>400.22</v>
      </c>
      <c r="G77" s="9">
        <f t="shared" si="2"/>
        <v>6.1571801054091893E-2</v>
      </c>
      <c r="H77" s="7">
        <f t="shared" si="0"/>
        <v>6391.1750000000002</v>
      </c>
      <c r="I77" s="9">
        <f>(H77-H76)/H76</f>
        <v>0.1008416359254162</v>
      </c>
    </row>
    <row r="78" spans="1:9" x14ac:dyDescent="0.25">
      <c r="A78" s="4">
        <v>2010</v>
      </c>
      <c r="B78" s="7">
        <f>'[1]2010_BL'!H82</f>
        <v>3853.1729999999998</v>
      </c>
      <c r="C78" s="8">
        <f t="shared" si="1"/>
        <v>0.10165569730273726</v>
      </c>
      <c r="D78" s="7">
        <f>'[1]2010_BL'!E82</f>
        <v>2940.32</v>
      </c>
      <c r="E78" s="9">
        <f t="shared" si="2"/>
        <v>0.17927193898934565</v>
      </c>
      <c r="F78" s="7">
        <f>'[1]2010_BL'!K82</f>
        <v>468.56900000000002</v>
      </c>
      <c r="G78" s="9">
        <f t="shared" si="2"/>
        <v>0.17077857178551792</v>
      </c>
      <c r="H78" s="7">
        <f t="shared" si="0"/>
        <v>7262.0619999999999</v>
      </c>
      <c r="I78" s="10">
        <f>(H78-H77)/H77</f>
        <v>0.13626398901610418</v>
      </c>
    </row>
    <row r="79" spans="1:9" x14ac:dyDescent="0.25">
      <c r="A79" s="4">
        <v>2011</v>
      </c>
      <c r="B79" s="7">
        <f>'[1]2011_BL'!H82</f>
        <v>4177.3090000000002</v>
      </c>
      <c r="C79" s="8">
        <f t="shared" si="1"/>
        <v>8.4121839325667552E-2</v>
      </c>
      <c r="D79" s="7">
        <f>'[1]2011_BL'!E82</f>
        <v>3376.5520000000001</v>
      </c>
      <c r="E79" s="8">
        <f t="shared" si="2"/>
        <v>0.14836208303858081</v>
      </c>
      <c r="F79" s="7">
        <f>'[1]2011_BL'!K82</f>
        <v>605.74400000000003</v>
      </c>
      <c r="G79" s="12">
        <f>(F79-F78)/F78</f>
        <v>0.29275304170783811</v>
      </c>
      <c r="H79" s="7">
        <f t="shared" si="0"/>
        <v>8159.6050000000005</v>
      </c>
      <c r="I79" s="8">
        <f>(H79-H78)/H78</f>
        <v>0.12359340914467552</v>
      </c>
    </row>
    <row r="80" spans="1:9" x14ac:dyDescent="0.25">
      <c r="A80" s="4">
        <v>2012</v>
      </c>
      <c r="B80" s="7">
        <f>'[1]2012_BL'!H82</f>
        <v>4614.29</v>
      </c>
      <c r="C80" s="8">
        <f t="shared" si="1"/>
        <v>0.10460825378251878</v>
      </c>
      <c r="D80" s="7">
        <f>'[1]2012_BL'!E82</f>
        <v>3855.8820000000001</v>
      </c>
      <c r="E80" s="8">
        <f t="shared" si="2"/>
        <v>0.14195842385960586</v>
      </c>
      <c r="F80" s="7">
        <f>'[1]2012_BL'!K82</f>
        <v>904.24</v>
      </c>
      <c r="G80" s="8">
        <f t="shared" si="2"/>
        <v>0.49277582609155018</v>
      </c>
      <c r="H80" s="7">
        <f>+F80+D80+B80</f>
        <v>9374.4120000000003</v>
      </c>
      <c r="I80" s="8">
        <f t="shared" ref="I80:I82" si="3">(H80-H79)/H79</f>
        <v>0.14888061370617814</v>
      </c>
    </row>
    <row r="81" spans="1:9" x14ac:dyDescent="0.25">
      <c r="A81" s="4">
        <v>2013</v>
      </c>
      <c r="B81" s="7">
        <f>'[1]2013_BL'!H88</f>
        <v>5344.41</v>
      </c>
      <c r="C81" s="9">
        <f t="shared" si="1"/>
        <v>0.15823019359424742</v>
      </c>
      <c r="D81" s="7">
        <f>'[1]2013_BL'!E88</f>
        <v>4014.5680000000002</v>
      </c>
      <c r="E81" s="8">
        <f t="shared" si="2"/>
        <v>4.1154267687652304E-2</v>
      </c>
      <c r="F81" s="7">
        <f>'[1]2013_BL'!K88</f>
        <v>1214.6959999999999</v>
      </c>
      <c r="G81" s="8">
        <f t="shared" si="2"/>
        <v>0.34333362824029007</v>
      </c>
      <c r="H81" s="7">
        <f t="shared" si="0"/>
        <v>10573.673999999999</v>
      </c>
      <c r="I81" s="9">
        <f t="shared" si="3"/>
        <v>0.12792930372592956</v>
      </c>
    </row>
    <row r="82" spans="1:9" x14ac:dyDescent="0.25">
      <c r="A82" s="4">
        <v>2014</v>
      </c>
      <c r="B82" s="7">
        <v>6093</v>
      </c>
      <c r="C82" s="8">
        <f t="shared" si="1"/>
        <v>0.14006971770504137</v>
      </c>
      <c r="D82" s="7">
        <v>4442</v>
      </c>
      <c r="E82" s="8">
        <f t="shared" si="2"/>
        <v>0.10647023540266344</v>
      </c>
      <c r="F82" s="7">
        <v>1393</v>
      </c>
      <c r="G82" s="8">
        <f t="shared" si="2"/>
        <v>0.14678899082568816</v>
      </c>
      <c r="H82" s="7">
        <f t="shared" si="0"/>
        <v>11928</v>
      </c>
      <c r="I82" s="8">
        <f t="shared" si="3"/>
        <v>0.1280847130335209</v>
      </c>
    </row>
    <row r="83" spans="1:9" x14ac:dyDescent="0.25">
      <c r="A83" s="13">
        <v>2015</v>
      </c>
      <c r="B83" s="7">
        <v>6930</v>
      </c>
      <c r="C83" s="8">
        <f t="shared" si="1"/>
        <v>0.13737075332348597</v>
      </c>
      <c r="D83" s="7">
        <v>4606</v>
      </c>
      <c r="E83" s="8">
        <f t="shared" si="1"/>
        <v>3.6920306168392619E-2</v>
      </c>
      <c r="F83" s="7">
        <v>1701</v>
      </c>
      <c r="G83" s="8">
        <f t="shared" si="1"/>
        <v>0.22110552763819097</v>
      </c>
      <c r="H83" s="7">
        <f t="shared" si="0"/>
        <v>13237</v>
      </c>
      <c r="I83" s="8">
        <f t="shared" si="1"/>
        <v>0.10974178403755869</v>
      </c>
    </row>
    <row r="84" spans="1:9" x14ac:dyDescent="0.25">
      <c r="A84" s="13">
        <v>2016</v>
      </c>
      <c r="B84" s="7">
        <v>7800</v>
      </c>
      <c r="C84" s="8">
        <f t="shared" si="1"/>
        <v>0.12554112554112554</v>
      </c>
      <c r="D84" s="7">
        <v>5085</v>
      </c>
      <c r="E84" s="8">
        <f t="shared" ref="E84" si="4">(D84-D82)/D82</f>
        <v>0.14475461503827106</v>
      </c>
      <c r="F84" s="7">
        <v>2705</v>
      </c>
      <c r="G84" s="8">
        <f t="shared" ref="G84" si="5">(F84-F82)/F82</f>
        <v>0.94185211773151467</v>
      </c>
      <c r="H84" s="7">
        <f t="shared" si="0"/>
        <v>15590</v>
      </c>
      <c r="I84" s="8">
        <f t="shared" ref="I84" si="6">(H84-H82)/H82</f>
        <v>0.30700871898054999</v>
      </c>
    </row>
    <row r="85" spans="1:9" x14ac:dyDescent="0.25">
      <c r="A85" s="13">
        <v>2017</v>
      </c>
      <c r="B85" s="7">
        <v>8604</v>
      </c>
      <c r="C85" s="8">
        <f>(B85-B84)/B84</f>
        <v>0.10307692307692308</v>
      </c>
      <c r="D85" s="7">
        <v>5781</v>
      </c>
      <c r="E85" s="8">
        <f>(D85-D84)/D84</f>
        <v>0.13687315634218289</v>
      </c>
      <c r="F85" s="7">
        <v>4277</v>
      </c>
      <c r="G85" s="8">
        <f>(F85-F84)/F84</f>
        <v>0.58114602587800368</v>
      </c>
      <c r="H85" s="7">
        <f t="shared" si="0"/>
        <v>18662</v>
      </c>
      <c r="I85" s="8">
        <f>(H85-H84)/H84</f>
        <v>0.19704939063502244</v>
      </c>
    </row>
    <row r="86" spans="1:9" x14ac:dyDescent="0.25">
      <c r="A86" s="13">
        <v>2018</v>
      </c>
      <c r="B86" s="7">
        <v>9601</v>
      </c>
      <c r="C86" s="8">
        <f>(B86-B85)/B85</f>
        <v>0.11587633658763366</v>
      </c>
      <c r="D86" s="7">
        <v>6770</v>
      </c>
      <c r="E86" s="8">
        <f>(D86-D85)/D85</f>
        <v>0.17107766822349074</v>
      </c>
      <c r="F86" s="7">
        <v>4568</v>
      </c>
      <c r="G86" s="8">
        <f>(F86-F85)/F85</f>
        <v>6.8038344634089309E-2</v>
      </c>
      <c r="H86" s="7">
        <f t="shared" si="0"/>
        <v>20939</v>
      </c>
      <c r="I86" s="8">
        <f>(H86-H85)/H85</f>
        <v>0.12201264601864752</v>
      </c>
    </row>
    <row r="87" spans="1:9" x14ac:dyDescent="0.25">
      <c r="A87" s="13">
        <v>2019</v>
      </c>
      <c r="B87" s="7">
        <v>10376</v>
      </c>
      <c r="C87" s="8">
        <f>(B87-B86)/B86</f>
        <v>8.0720758254348504E-2</v>
      </c>
      <c r="D87" s="7">
        <v>8136</v>
      </c>
      <c r="E87" s="8">
        <f>(D87-D86)/D86</f>
        <v>0.2017725258493353</v>
      </c>
      <c r="F87" s="7">
        <v>5227</v>
      </c>
      <c r="G87" s="8">
        <f>(F87-F86)/F86</f>
        <v>0.14426444833625218</v>
      </c>
      <c r="H87" s="7">
        <f t="shared" si="0"/>
        <v>23739</v>
      </c>
      <c r="I87" s="8">
        <f>(H87-H86)/H86</f>
        <v>0.13372176321696355</v>
      </c>
    </row>
    <row r="88" spans="1:9" x14ac:dyDescent="0.25">
      <c r="A88" s="17" t="s">
        <v>7</v>
      </c>
      <c r="B88" s="14">
        <f>+(B87/B74)^(1/13)-1</f>
        <v>0.13576379437644537</v>
      </c>
      <c r="C88" s="15">
        <f>AVERAGE(C75:C87)</f>
        <v>0.13681609696717198</v>
      </c>
      <c r="D88" s="14">
        <f>+(D87/D74)^(1/13)-1</f>
        <v>0.12509159981308104</v>
      </c>
      <c r="E88" s="15">
        <f>AVERAGE(E75:E87)</f>
        <v>0.12951258640042357</v>
      </c>
      <c r="F88" s="14">
        <f>+(F87/F74)^(1/13)-1</f>
        <v>0.26829046439142701</v>
      </c>
      <c r="G88" s="15">
        <f>AVERAGE(G75:G87)</f>
        <v>0.30631651865976628</v>
      </c>
      <c r="H88" s="14">
        <f>+(H87/H74)^(1/13)-1</f>
        <v>0.1472874661261343</v>
      </c>
      <c r="I88" s="15">
        <f>AVERAGE(I75:I87)</f>
        <v>0.15778362290425324</v>
      </c>
    </row>
  </sheetData>
  <mergeCells count="1">
    <mergeCell ref="B72:H7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Özkaynaklar</vt:lpstr>
      <vt:lpstr>Özkaynaklar!Print_Area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 Erdogan</dc:creator>
  <cp:lastModifiedBy>Sibel Erdogan</cp:lastModifiedBy>
  <dcterms:created xsi:type="dcterms:W3CDTF">2020-03-03T14:20:27Z</dcterms:created>
  <dcterms:modified xsi:type="dcterms:W3CDTF">2020-03-13T08:35:04Z</dcterms:modified>
</cp:coreProperties>
</file>