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mre.Kirsan.FKB\Desktop\FTS\Sektör Göstergeleri\"/>
    </mc:Choice>
  </mc:AlternateContent>
  <bookViews>
    <workbookView xWindow="0" yWindow="0" windowWidth="28800" windowHeight="12030"/>
  </bookViews>
  <sheets>
    <sheet name="Penetrasyon FKB" sheetId="1" r:id="rId1"/>
  </sheets>
  <externalReferences>
    <externalReference r:id="rId2"/>
    <externalReference r:id="rId3"/>
    <externalReference r:id="rId4"/>
  </externalReferences>
  <definedNames>
    <definedName name="dönem">#REF!</definedName>
    <definedName name="eur">[2]Özet!#REF!</definedName>
    <definedName name="usd">'[3]İCMAL dönem'!$H$138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8" i="1"/>
  <c r="B10" i="1"/>
  <c r="B12" i="1"/>
  <c r="B5" i="1"/>
  <c r="B3" i="1"/>
  <c r="B2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AM20" i="1"/>
  <c r="AL20" i="1"/>
  <c r="AK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P19" i="1"/>
  <c r="AM18" i="1"/>
  <c r="AL18" i="1"/>
  <c r="AK18" i="1"/>
  <c r="AJ18" i="1"/>
  <c r="AI18" i="1"/>
  <c r="AH18" i="1"/>
  <c r="AG18" i="1"/>
  <c r="AF18" i="1"/>
  <c r="AE18" i="1"/>
  <c r="AD18" i="1"/>
  <c r="AC18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2" i="1"/>
  <c r="D12" i="1"/>
  <c r="C12" i="1"/>
  <c r="E10" i="1"/>
  <c r="D10" i="1"/>
  <c r="C10" i="1"/>
  <c r="AA9" i="1"/>
  <c r="AA19" i="1" s="1"/>
  <c r="Z9" i="1"/>
  <c r="Y9" i="1"/>
  <c r="X9" i="1"/>
  <c r="W9" i="1"/>
  <c r="W19" i="1" s="1"/>
  <c r="V9" i="1"/>
  <c r="V19" i="1" s="1"/>
  <c r="U9" i="1"/>
  <c r="T9" i="1"/>
  <c r="S9" i="1"/>
  <c r="S19" i="1" s="1"/>
  <c r="R9" i="1"/>
  <c r="R19" i="1" s="1"/>
  <c r="Q9" i="1"/>
  <c r="P9" i="1"/>
  <c r="O9" i="1"/>
  <c r="O19" i="1" s="1"/>
  <c r="N9" i="1"/>
  <c r="M9" i="1"/>
  <c r="L9" i="1"/>
  <c r="K9" i="1"/>
  <c r="K19" i="1" s="1"/>
  <c r="J9" i="1"/>
  <c r="J19" i="1" s="1"/>
  <c r="I9" i="1"/>
  <c r="H9" i="1"/>
  <c r="G9" i="1"/>
  <c r="G19" i="1" s="1"/>
  <c r="F9" i="1"/>
  <c r="C9" i="1"/>
  <c r="E8" i="1"/>
  <c r="D8" i="1"/>
  <c r="C8" i="1"/>
  <c r="E7" i="1"/>
  <c r="D7" i="1"/>
  <c r="C7" i="1"/>
  <c r="E5" i="1"/>
  <c r="D5" i="1"/>
  <c r="C5" i="1"/>
  <c r="AB4" i="1"/>
  <c r="AB18" i="1" s="1"/>
  <c r="AA4" i="1"/>
  <c r="Z4" i="1"/>
  <c r="Y4" i="1"/>
  <c r="X4" i="1"/>
  <c r="W4" i="1"/>
  <c r="V4" i="1"/>
  <c r="U4" i="1"/>
  <c r="T4" i="1"/>
  <c r="S4" i="1"/>
  <c r="R4" i="1"/>
  <c r="B4" i="1" s="1"/>
  <c r="Q4" i="1"/>
  <c r="P4" i="1"/>
  <c r="O4" i="1"/>
  <c r="N4" i="1"/>
  <c r="M4" i="1"/>
  <c r="L4" i="1"/>
  <c r="K4" i="1"/>
  <c r="J4" i="1"/>
  <c r="D4" i="1" s="1"/>
  <c r="I4" i="1"/>
  <c r="H4" i="1"/>
  <c r="E4" i="1" s="1"/>
  <c r="G4" i="1"/>
  <c r="F4" i="1"/>
  <c r="E3" i="1"/>
  <c r="D3" i="1"/>
  <c r="C3" i="1"/>
  <c r="E2" i="1"/>
  <c r="D2" i="1"/>
  <c r="C2" i="1"/>
  <c r="H18" i="1" l="1"/>
  <c r="L18" i="1"/>
  <c r="P18" i="1"/>
  <c r="T18" i="1"/>
  <c r="X18" i="1"/>
  <c r="E9" i="1"/>
  <c r="B9" i="1"/>
  <c r="I18" i="1"/>
  <c r="M18" i="1"/>
  <c r="Q18" i="1"/>
  <c r="U18" i="1"/>
  <c r="Y18" i="1"/>
  <c r="H19" i="1"/>
  <c r="X19" i="1"/>
  <c r="T19" i="1"/>
  <c r="F18" i="1"/>
  <c r="N18" i="1"/>
  <c r="Z18" i="1"/>
  <c r="L19" i="1"/>
  <c r="J18" i="1"/>
  <c r="V18" i="1"/>
  <c r="C4" i="1"/>
  <c r="D9" i="1"/>
  <c r="G18" i="1"/>
  <c r="K18" i="1"/>
  <c r="O18" i="1"/>
  <c r="S18" i="1"/>
  <c r="W18" i="1"/>
  <c r="AA18" i="1"/>
  <c r="I19" i="1"/>
  <c r="M19" i="1"/>
  <c r="Q19" i="1"/>
  <c r="U19" i="1"/>
  <c r="Y19" i="1"/>
  <c r="R18" i="1"/>
  <c r="F19" i="1"/>
  <c r="N19" i="1"/>
  <c r="Z19" i="1"/>
</calcChain>
</file>

<file path=xl/sharedStrings.xml><?xml version="1.0" encoding="utf-8"?>
<sst xmlns="http://schemas.openxmlformats.org/spreadsheetml/2006/main" count="37" uniqueCount="37">
  <si>
    <t>(1.000 TL)</t>
  </si>
  <si>
    <t>Değişim 
Eylül 19</t>
  </si>
  <si>
    <t>Değişim 
Haz 19</t>
  </si>
  <si>
    <t>Değişim Mart 19</t>
  </si>
  <si>
    <t>2019 Eylül</t>
  </si>
  <si>
    <t>2019 Haz</t>
  </si>
  <si>
    <t>2019 Mart</t>
  </si>
  <si>
    <t>2018 Eylül</t>
  </si>
  <si>
    <t>2018 Haz</t>
  </si>
  <si>
    <t>2018 Mart</t>
  </si>
  <si>
    <t>2017 Eylül</t>
  </si>
  <si>
    <t>2017 Haz</t>
  </si>
  <si>
    <t>2017 Mart</t>
  </si>
  <si>
    <t>2016 Eylül</t>
  </si>
  <si>
    <t>2016 Haz</t>
  </si>
  <si>
    <t>2016 Mart</t>
  </si>
  <si>
    <t>2014</t>
  </si>
  <si>
    <t>Makina- Teçhizat Yatırımları</t>
  </si>
  <si>
    <t xml:space="preserve"> Bina Yatırımları</t>
  </si>
  <si>
    <t>Toplam Sabit Yatırım</t>
  </si>
  <si>
    <t>GSYİH</t>
  </si>
  <si>
    <t>Leasing Makina-Teçhizat İşlem Hacmi</t>
  </si>
  <si>
    <t>Leasing Taşınmaz İşlem Hacmi</t>
  </si>
  <si>
    <t>Leasing Toplam İşlem Hacmi</t>
  </si>
  <si>
    <t>Leasing Sektörü Aktif Büyüklüğü</t>
  </si>
  <si>
    <t>Fider Üyeleri Aktif Büyüklüğü</t>
  </si>
  <si>
    <t>Leasing Sektörü Net Kira Alacakları</t>
  </si>
  <si>
    <t>Fider Üyelerinin Net Kira Alacakları</t>
  </si>
  <si>
    <t>PENETRASYON ORANLARI</t>
  </si>
  <si>
    <t xml:space="preserve">Leasing İşlem Hacmi (Bina Hariç)/ Toplam  Sabit Yatırım (Bina Hariç) </t>
  </si>
  <si>
    <t xml:space="preserve">Leasing İşlem Hacmi (Bina Yatırımları)/ Toplam Sabit Yatırım (Bina Yatırımları) </t>
  </si>
  <si>
    <t>Leasing İşlem Hacmi / Toplam Sabit Yatırım  Harcamaları</t>
  </si>
  <si>
    <t>Leasing İşlem Hacmi/GSYİH</t>
  </si>
  <si>
    <t>Aktif Toplamı/GSYİH</t>
  </si>
  <si>
    <t>Toplam Makina Yatırımları /GSYİH</t>
  </si>
  <si>
    <t>Fider Net Kira Alacakları/ GSYİH</t>
  </si>
  <si>
    <t>Değişim Aralık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</si>
</sst>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\ &quot;YTL&quot;;[Red]\-#,##0\ &quot;YTL&quot;"/>
    <numFmt numFmtId="165" formatCode="_-* #,##0.00\ _₺_-;\-* #,##0.00\ _₺_-;_-* &quot;-&quot;??\ _₺_-;_-@_-"/>
    <numFmt numFmtId="166" formatCode="_-* #,##0\ _₺_-;\-* #,##0\ _₺_-;_-* &quot;-&quot;??\ _₺_-;_-@_-"/>
    <numFmt numFmtId="167" formatCode="_-* #,##0\ _Y_T_L_-;\-* #,##0\ _Y_T_L_-;_-* &quot;-&quot;??\ _Y_T_L_-;_-@_-"/>
    <numFmt numFmtId="168" formatCode="0.0%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23">
    <xf numFmtId="0" fontId="0" fillId="0" borderId="0" xfId="0"/>
    <xf numFmtId="164" fontId="2" fillId="2" borderId="0" xfId="3" quotePrefix="1" applyNumberFormat="1" applyFill="1" applyAlignment="1">
      <alignment horizontal="center" wrapText="1"/>
    </xf>
    <xf numFmtId="12" fontId="2" fillId="2" borderId="0" xfId="3" quotePrefix="1" applyNumberFormat="1" applyFill="1" applyAlignment="1">
      <alignment horizontal="center" wrapText="1"/>
    </xf>
    <xf numFmtId="12" fontId="2" fillId="2" borderId="0" xfId="3" applyNumberFormat="1" applyFill="1" applyAlignment="1">
      <alignment horizontal="center" wrapText="1"/>
    </xf>
    <xf numFmtId="0" fontId="2" fillId="2" borderId="0" xfId="3" applyFill="1" applyAlignment="1">
      <alignment horizontal="center"/>
    </xf>
    <xf numFmtId="0" fontId="2" fillId="0" borderId="0" xfId="3" applyFill="1"/>
    <xf numFmtId="0" fontId="2" fillId="0" borderId="0" xfId="3" applyFill="1" applyAlignment="1">
      <alignment horizontal="center" wrapText="1"/>
    </xf>
    <xf numFmtId="10" fontId="1" fillId="0" borderId="0" xfId="4" applyNumberFormat="1" applyFont="1" applyFill="1" applyAlignment="1">
      <alignment horizontal="center" wrapText="1"/>
    </xf>
    <xf numFmtId="166" fontId="1" fillId="0" borderId="0" xfId="1" applyNumberFormat="1" applyFont="1" applyFill="1" applyAlignment="1">
      <alignment horizontal="center" wrapText="1"/>
    </xf>
    <xf numFmtId="167" fontId="1" fillId="0" borderId="0" xfId="5" applyNumberFormat="1" applyFont="1" applyFill="1" applyAlignment="1">
      <alignment horizontal="center" wrapText="1"/>
    </xf>
    <xf numFmtId="167" fontId="1" fillId="0" borderId="0" xfId="5" applyNumberFormat="1" applyFont="1" applyFill="1"/>
    <xf numFmtId="0" fontId="2" fillId="0" borderId="0" xfId="3" applyFill="1" applyAlignment="1">
      <alignment horizontal="center"/>
    </xf>
    <xf numFmtId="167" fontId="1" fillId="0" borderId="0" xfId="4" applyNumberFormat="1" applyFont="1" applyFill="1" applyAlignment="1">
      <alignment horizontal="center" wrapText="1"/>
    </xf>
    <xf numFmtId="9" fontId="1" fillId="0" borderId="0" xfId="2" applyFont="1" applyFill="1" applyAlignment="1">
      <alignment horizontal="center" wrapText="1"/>
    </xf>
    <xf numFmtId="168" fontId="1" fillId="0" borderId="0" xfId="4" applyNumberFormat="1" applyFont="1" applyFill="1" applyAlignment="1">
      <alignment horizontal="center" wrapText="1"/>
    </xf>
    <xf numFmtId="9" fontId="1" fillId="0" borderId="0" xfId="4" applyFont="1" applyFill="1"/>
    <xf numFmtId="166" fontId="0" fillId="0" borderId="0" xfId="5" applyNumberFormat="1" applyFont="1" applyFill="1" applyBorder="1"/>
    <xf numFmtId="0" fontId="2" fillId="3" borderId="0" xfId="3" applyFill="1" applyAlignment="1">
      <alignment horizontal="center" wrapText="1"/>
    </xf>
    <xf numFmtId="167" fontId="1" fillId="3" borderId="0" xfId="5" applyNumberFormat="1" applyFont="1" applyFill="1" applyAlignment="1">
      <alignment horizontal="center" wrapText="1"/>
    </xf>
    <xf numFmtId="0" fontId="2" fillId="3" borderId="0" xfId="3" applyFill="1"/>
    <xf numFmtId="167" fontId="1" fillId="3" borderId="0" xfId="5" applyNumberFormat="1" applyFont="1" applyFill="1"/>
    <xf numFmtId="10" fontId="1" fillId="3" borderId="0" xfId="4" applyNumberFormat="1" applyFont="1" applyFill="1"/>
    <xf numFmtId="10" fontId="1" fillId="0" borderId="0" xfId="4" applyNumberFormat="1" applyFont="1" applyFill="1" applyAlignment="1">
      <alignment horizontal="right" wrapText="1"/>
    </xf>
  </cellXfs>
  <cellStyles count="6">
    <cellStyle name="Normal" xfId="0" builtinId="0"/>
    <cellStyle name="Normal 4" xfId="3"/>
    <cellStyle name="Virgül" xfId="1" builtinId="3"/>
    <cellStyle name="Virgül 2" xfId="5"/>
    <cellStyle name="Yüzde" xfId="2" builtinId="5"/>
    <cellStyle name="Yüzd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kt&#246;r%20G&#246;stergeleri%203112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.FKB/AppData/Local/Microsoft/Windows/INetCache/Content.Outlook/DFE8VYRS/1-Varl&#305;kKodlar&#305;naGore_2016IV_Kumule_rapo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re.Kirsan/Desktop/&#304;nternet%20Sitesi/MAL%20GRUPLARI/F&#304;NANSAL%20K&#304;RALAMA%20SEKT&#214;R&#220;%20VARLIK%20KODLARINA%20G&#214;RE%20&#304;STAT&#304;ST&#304;K%20&#199;ALI&#350;MASI%202014%20I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a Dışı Finansal Kurumlar"/>
      <sheetName val="Sektörel Karş Aralık 19"/>
      <sheetName val="Likidite  Riski."/>
      <sheetName val="Kur Riski"/>
      <sheetName val="Ort. Vade-Faiz"/>
      <sheetName val="CAGR"/>
      <sheetName val="BLKZ Rasyolar"/>
      <sheetName val="Yıllar Bazında Bilanço"/>
      <sheetName val="Performans  Göstergeleri"/>
      <sheetName val="Sat Geri Kirala"/>
      <sheetName val="İşlem Hacmi"/>
      <sheetName val="Katılım Bankaları 2019"/>
      <sheetName val="Katılım Bankaları 2014"/>
      <sheetName val="Filo Kiralama 2019"/>
      <sheetName val="Filo Kiralama 2014"/>
      <sheetName val="Sözleşme Tescil İstatistikleri"/>
      <sheetName val="Aralık 2019 İşlem Hacmi"/>
      <sheetName val="Yıllar Bazında İşlem Hacmi 1"/>
      <sheetName val="Yıllar Bazında İşlem Hacmi 2"/>
      <sheetName val="Penetrasyon FKB"/>
      <sheetName val="Penetrasyon"/>
      <sheetName val="Yıllar Bazında Mal Grupları"/>
      <sheetName val="Yıllar Bazında Sektör Dağılımı"/>
      <sheetName val="Mal Grupları Sıralaması"/>
      <sheetName val="Sektör Sıralaması"/>
      <sheetName val="İşlem Hacmi Tahmini"/>
      <sheetName val="DÜNYA LEASING İŞLEM HACMİ"/>
      <sheetName val="BÖLGELERE GÖRE İŞLEM HACMİ"/>
      <sheetName val="İŞLEM HACMİ BAZINDA İLK 50 ÜLKE"/>
      <sheetName val="PENETRASYONA GÖRE İLK 50 ÜLK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"/>
      <sheetName val="2016_2015 Karşılaştırma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III.DÖNEM ŞİRKETLER"/>
      <sheetName val="MAL GRUPLARINA GÖRE SIR."/>
      <sheetName val="İCMAL dönem"/>
      <sheetName val="İCMAL kümülatif"/>
      <sheetName val="USD BAZ.YAT. TUT.GÖRE SIR."/>
      <sheetName val="USD BAZ YAT TUT GÖRE YILLIK"/>
      <sheetName val="VARLIK KOD. GÖRE 2013-2014 KARŞ"/>
      <sheetName val="VARLIK KOD. GÖRE YILLIK KARŞ."/>
    </sheetNames>
    <sheetDataSet>
      <sheetData sheetId="0"/>
      <sheetData sheetId="1"/>
      <sheetData sheetId="2"/>
      <sheetData sheetId="3">
        <row r="138">
          <cell r="H138">
            <v>2.3189000000000002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144"/>
  <sheetViews>
    <sheetView tabSelected="1" workbookViewId="0">
      <pane xSplit="1" ySplit="1" topLeftCell="B2" activePane="bottomRight" state="frozen"/>
      <selection activeCell="G8" sqref="G8"/>
      <selection pane="topRight" activeCell="G8" sqref="G8"/>
      <selection pane="bottomLeft" activeCell="G8" sqref="G8"/>
      <selection pane="bottomRight"/>
    </sheetView>
  </sheetViews>
  <sheetFormatPr defaultColWidth="8.85546875" defaultRowHeight="15" x14ac:dyDescent="0.25"/>
  <cols>
    <col min="1" max="1" width="33.85546875" style="6" customWidth="1"/>
    <col min="2" max="2" width="8.7109375" style="6" customWidth="1"/>
    <col min="3" max="3" width="8.140625" style="6" bestFit="1" customWidth="1"/>
    <col min="4" max="4" width="8.85546875" style="6" bestFit="1" customWidth="1"/>
    <col min="5" max="5" width="8.140625" style="6" bestFit="1" customWidth="1"/>
    <col min="6" max="6" width="14.5703125" style="6" bestFit="1" customWidth="1"/>
    <col min="7" max="7" width="15.42578125" style="6" bestFit="1" customWidth="1"/>
    <col min="8" max="8" width="15.42578125" style="6" customWidth="1"/>
    <col min="9" max="10" width="15.42578125" style="6" hidden="1" customWidth="1"/>
    <col min="11" max="11" width="13.85546875" style="6" hidden="1" customWidth="1"/>
    <col min="12" max="13" width="14.5703125" style="6" hidden="1" customWidth="1"/>
    <col min="14" max="14" width="16.28515625" style="6" hidden="1" customWidth="1"/>
    <col min="15" max="16" width="14.5703125" style="6" hidden="1" customWidth="1"/>
    <col min="17" max="17" width="16.28515625" style="6" hidden="1" customWidth="1"/>
    <col min="18" max="18" width="16.28515625" style="6" customWidth="1"/>
    <col min="19" max="19" width="15.42578125" style="6" bestFit="1" customWidth="1"/>
    <col min="20" max="20" width="16.28515625" style="6" customWidth="1"/>
    <col min="21" max="27" width="15.42578125" style="6" bestFit="1" customWidth="1"/>
    <col min="28" max="28" width="13.85546875" style="6" bestFit="1" customWidth="1"/>
    <col min="29" max="33" width="16" style="5" bestFit="1" customWidth="1"/>
    <col min="34" max="39" width="15" style="5" bestFit="1" customWidth="1"/>
    <col min="40" max="273" width="8.85546875" style="5"/>
    <col min="274" max="274" width="33.85546875" style="5" customWidth="1"/>
    <col min="275" max="275" width="9.28515625" style="5" bestFit="1" customWidth="1"/>
    <col min="276" max="295" width="23.7109375" style="5" customWidth="1"/>
    <col min="296" max="529" width="8.85546875" style="5"/>
    <col min="530" max="530" width="33.85546875" style="5" customWidth="1"/>
    <col min="531" max="531" width="9.28515625" style="5" bestFit="1" customWidth="1"/>
    <col min="532" max="551" width="23.7109375" style="5" customWidth="1"/>
    <col min="552" max="785" width="8.85546875" style="5"/>
    <col min="786" max="786" width="33.85546875" style="5" customWidth="1"/>
    <col min="787" max="787" width="9.28515625" style="5" bestFit="1" customWidth="1"/>
    <col min="788" max="807" width="23.7109375" style="5" customWidth="1"/>
    <col min="808" max="1041" width="8.85546875" style="5"/>
    <col min="1042" max="1042" width="33.85546875" style="5" customWidth="1"/>
    <col min="1043" max="1043" width="9.28515625" style="5" bestFit="1" customWidth="1"/>
    <col min="1044" max="1063" width="23.7109375" style="5" customWidth="1"/>
    <col min="1064" max="1297" width="8.85546875" style="5"/>
    <col min="1298" max="1298" width="33.85546875" style="5" customWidth="1"/>
    <col min="1299" max="1299" width="9.28515625" style="5" bestFit="1" customWidth="1"/>
    <col min="1300" max="1319" width="23.7109375" style="5" customWidth="1"/>
    <col min="1320" max="1553" width="8.85546875" style="5"/>
    <col min="1554" max="1554" width="33.85546875" style="5" customWidth="1"/>
    <col min="1555" max="1555" width="9.28515625" style="5" bestFit="1" customWidth="1"/>
    <col min="1556" max="1575" width="23.7109375" style="5" customWidth="1"/>
    <col min="1576" max="1809" width="8.85546875" style="5"/>
    <col min="1810" max="1810" width="33.85546875" style="5" customWidth="1"/>
    <col min="1811" max="1811" width="9.28515625" style="5" bestFit="1" customWidth="1"/>
    <col min="1812" max="1831" width="23.7109375" style="5" customWidth="1"/>
    <col min="1832" max="2065" width="8.85546875" style="5"/>
    <col min="2066" max="2066" width="33.85546875" style="5" customWidth="1"/>
    <col min="2067" max="2067" width="9.28515625" style="5" bestFit="1" customWidth="1"/>
    <col min="2068" max="2087" width="23.7109375" style="5" customWidth="1"/>
    <col min="2088" max="2321" width="8.85546875" style="5"/>
    <col min="2322" max="2322" width="33.85546875" style="5" customWidth="1"/>
    <col min="2323" max="2323" width="9.28515625" style="5" bestFit="1" customWidth="1"/>
    <col min="2324" max="2343" width="23.7109375" style="5" customWidth="1"/>
    <col min="2344" max="2577" width="8.85546875" style="5"/>
    <col min="2578" max="2578" width="33.85546875" style="5" customWidth="1"/>
    <col min="2579" max="2579" width="9.28515625" style="5" bestFit="1" customWidth="1"/>
    <col min="2580" max="2599" width="23.7109375" style="5" customWidth="1"/>
    <col min="2600" max="2833" width="8.85546875" style="5"/>
    <col min="2834" max="2834" width="33.85546875" style="5" customWidth="1"/>
    <col min="2835" max="2835" width="9.28515625" style="5" bestFit="1" customWidth="1"/>
    <col min="2836" max="2855" width="23.7109375" style="5" customWidth="1"/>
    <col min="2856" max="3089" width="8.85546875" style="5"/>
    <col min="3090" max="3090" width="33.85546875" style="5" customWidth="1"/>
    <col min="3091" max="3091" width="9.28515625" style="5" bestFit="1" customWidth="1"/>
    <col min="3092" max="3111" width="23.7109375" style="5" customWidth="1"/>
    <col min="3112" max="3345" width="8.85546875" style="5"/>
    <col min="3346" max="3346" width="33.85546875" style="5" customWidth="1"/>
    <col min="3347" max="3347" width="9.28515625" style="5" bestFit="1" customWidth="1"/>
    <col min="3348" max="3367" width="23.7109375" style="5" customWidth="1"/>
    <col min="3368" max="3601" width="8.85546875" style="5"/>
    <col min="3602" max="3602" width="33.85546875" style="5" customWidth="1"/>
    <col min="3603" max="3603" width="9.28515625" style="5" bestFit="1" customWidth="1"/>
    <col min="3604" max="3623" width="23.7109375" style="5" customWidth="1"/>
    <col min="3624" max="3857" width="8.85546875" style="5"/>
    <col min="3858" max="3858" width="33.85546875" style="5" customWidth="1"/>
    <col min="3859" max="3859" width="9.28515625" style="5" bestFit="1" customWidth="1"/>
    <col min="3860" max="3879" width="23.7109375" style="5" customWidth="1"/>
    <col min="3880" max="4113" width="8.85546875" style="5"/>
    <col min="4114" max="4114" width="33.85546875" style="5" customWidth="1"/>
    <col min="4115" max="4115" width="9.28515625" style="5" bestFit="1" customWidth="1"/>
    <col min="4116" max="4135" width="23.7109375" style="5" customWidth="1"/>
    <col min="4136" max="4369" width="8.85546875" style="5"/>
    <col min="4370" max="4370" width="33.85546875" style="5" customWidth="1"/>
    <col min="4371" max="4371" width="9.28515625" style="5" bestFit="1" customWidth="1"/>
    <col min="4372" max="4391" width="23.7109375" style="5" customWidth="1"/>
    <col min="4392" max="4625" width="8.85546875" style="5"/>
    <col min="4626" max="4626" width="33.85546875" style="5" customWidth="1"/>
    <col min="4627" max="4627" width="9.28515625" style="5" bestFit="1" customWidth="1"/>
    <col min="4628" max="4647" width="23.7109375" style="5" customWidth="1"/>
    <col min="4648" max="4881" width="8.85546875" style="5"/>
    <col min="4882" max="4882" width="33.85546875" style="5" customWidth="1"/>
    <col min="4883" max="4883" width="9.28515625" style="5" bestFit="1" customWidth="1"/>
    <col min="4884" max="4903" width="23.7109375" style="5" customWidth="1"/>
    <col min="4904" max="5137" width="8.85546875" style="5"/>
    <col min="5138" max="5138" width="33.85546875" style="5" customWidth="1"/>
    <col min="5139" max="5139" width="9.28515625" style="5" bestFit="1" customWidth="1"/>
    <col min="5140" max="5159" width="23.7109375" style="5" customWidth="1"/>
    <col min="5160" max="5393" width="8.85546875" style="5"/>
    <col min="5394" max="5394" width="33.85546875" style="5" customWidth="1"/>
    <col min="5395" max="5395" width="9.28515625" style="5" bestFit="1" customWidth="1"/>
    <col min="5396" max="5415" width="23.7109375" style="5" customWidth="1"/>
    <col min="5416" max="5649" width="8.85546875" style="5"/>
    <col min="5650" max="5650" width="33.85546875" style="5" customWidth="1"/>
    <col min="5651" max="5651" width="9.28515625" style="5" bestFit="1" customWidth="1"/>
    <col min="5652" max="5671" width="23.7109375" style="5" customWidth="1"/>
    <col min="5672" max="5905" width="8.85546875" style="5"/>
    <col min="5906" max="5906" width="33.85546875" style="5" customWidth="1"/>
    <col min="5907" max="5907" width="9.28515625" style="5" bestFit="1" customWidth="1"/>
    <col min="5908" max="5927" width="23.7109375" style="5" customWidth="1"/>
    <col min="5928" max="6161" width="8.85546875" style="5"/>
    <col min="6162" max="6162" width="33.85546875" style="5" customWidth="1"/>
    <col min="6163" max="6163" width="9.28515625" style="5" bestFit="1" customWidth="1"/>
    <col min="6164" max="6183" width="23.7109375" style="5" customWidth="1"/>
    <col min="6184" max="6417" width="8.85546875" style="5"/>
    <col min="6418" max="6418" width="33.85546875" style="5" customWidth="1"/>
    <col min="6419" max="6419" width="9.28515625" style="5" bestFit="1" customWidth="1"/>
    <col min="6420" max="6439" width="23.7109375" style="5" customWidth="1"/>
    <col min="6440" max="6673" width="8.85546875" style="5"/>
    <col min="6674" max="6674" width="33.85546875" style="5" customWidth="1"/>
    <col min="6675" max="6675" width="9.28515625" style="5" bestFit="1" customWidth="1"/>
    <col min="6676" max="6695" width="23.7109375" style="5" customWidth="1"/>
    <col min="6696" max="6929" width="8.85546875" style="5"/>
    <col min="6930" max="6930" width="33.85546875" style="5" customWidth="1"/>
    <col min="6931" max="6931" width="9.28515625" style="5" bestFit="1" customWidth="1"/>
    <col min="6932" max="6951" width="23.7109375" style="5" customWidth="1"/>
    <col min="6952" max="7185" width="8.85546875" style="5"/>
    <col min="7186" max="7186" width="33.85546875" style="5" customWidth="1"/>
    <col min="7187" max="7187" width="9.28515625" style="5" bestFit="1" customWidth="1"/>
    <col min="7188" max="7207" width="23.7109375" style="5" customWidth="1"/>
    <col min="7208" max="7441" width="8.85546875" style="5"/>
    <col min="7442" max="7442" width="33.85546875" style="5" customWidth="1"/>
    <col min="7443" max="7443" width="9.28515625" style="5" bestFit="1" customWidth="1"/>
    <col min="7444" max="7463" width="23.7109375" style="5" customWidth="1"/>
    <col min="7464" max="7697" width="8.85546875" style="5"/>
    <col min="7698" max="7698" width="33.85546875" style="5" customWidth="1"/>
    <col min="7699" max="7699" width="9.28515625" style="5" bestFit="1" customWidth="1"/>
    <col min="7700" max="7719" width="23.7109375" style="5" customWidth="1"/>
    <col min="7720" max="7953" width="8.85546875" style="5"/>
    <col min="7954" max="7954" width="33.85546875" style="5" customWidth="1"/>
    <col min="7955" max="7955" width="9.28515625" style="5" bestFit="1" customWidth="1"/>
    <col min="7956" max="7975" width="23.7109375" style="5" customWidth="1"/>
    <col min="7976" max="8209" width="8.85546875" style="5"/>
    <col min="8210" max="8210" width="33.85546875" style="5" customWidth="1"/>
    <col min="8211" max="8211" width="9.28515625" style="5" bestFit="1" customWidth="1"/>
    <col min="8212" max="8231" width="23.7109375" style="5" customWidth="1"/>
    <col min="8232" max="8465" width="8.85546875" style="5"/>
    <col min="8466" max="8466" width="33.85546875" style="5" customWidth="1"/>
    <col min="8467" max="8467" width="9.28515625" style="5" bestFit="1" customWidth="1"/>
    <col min="8468" max="8487" width="23.7109375" style="5" customWidth="1"/>
    <col min="8488" max="8721" width="8.85546875" style="5"/>
    <col min="8722" max="8722" width="33.85546875" style="5" customWidth="1"/>
    <col min="8723" max="8723" width="9.28515625" style="5" bestFit="1" customWidth="1"/>
    <col min="8724" max="8743" width="23.7109375" style="5" customWidth="1"/>
    <col min="8744" max="8977" width="8.85546875" style="5"/>
    <col min="8978" max="8978" width="33.85546875" style="5" customWidth="1"/>
    <col min="8979" max="8979" width="9.28515625" style="5" bestFit="1" customWidth="1"/>
    <col min="8980" max="8999" width="23.7109375" style="5" customWidth="1"/>
    <col min="9000" max="9233" width="8.85546875" style="5"/>
    <col min="9234" max="9234" width="33.85546875" style="5" customWidth="1"/>
    <col min="9235" max="9235" width="9.28515625" style="5" bestFit="1" customWidth="1"/>
    <col min="9236" max="9255" width="23.7109375" style="5" customWidth="1"/>
    <col min="9256" max="9489" width="8.85546875" style="5"/>
    <col min="9490" max="9490" width="33.85546875" style="5" customWidth="1"/>
    <col min="9491" max="9491" width="9.28515625" style="5" bestFit="1" customWidth="1"/>
    <col min="9492" max="9511" width="23.7109375" style="5" customWidth="1"/>
    <col min="9512" max="9745" width="8.85546875" style="5"/>
    <col min="9746" max="9746" width="33.85546875" style="5" customWidth="1"/>
    <col min="9747" max="9747" width="9.28515625" style="5" bestFit="1" customWidth="1"/>
    <col min="9748" max="9767" width="23.7109375" style="5" customWidth="1"/>
    <col min="9768" max="10001" width="8.85546875" style="5"/>
    <col min="10002" max="10002" width="33.85546875" style="5" customWidth="1"/>
    <col min="10003" max="10003" width="9.28515625" style="5" bestFit="1" customWidth="1"/>
    <col min="10004" max="10023" width="23.7109375" style="5" customWidth="1"/>
    <col min="10024" max="10257" width="8.85546875" style="5"/>
    <col min="10258" max="10258" width="33.85546875" style="5" customWidth="1"/>
    <col min="10259" max="10259" width="9.28515625" style="5" bestFit="1" customWidth="1"/>
    <col min="10260" max="10279" width="23.7109375" style="5" customWidth="1"/>
    <col min="10280" max="10513" width="8.85546875" style="5"/>
    <col min="10514" max="10514" width="33.85546875" style="5" customWidth="1"/>
    <col min="10515" max="10515" width="9.28515625" style="5" bestFit="1" customWidth="1"/>
    <col min="10516" max="10535" width="23.7109375" style="5" customWidth="1"/>
    <col min="10536" max="10769" width="8.85546875" style="5"/>
    <col min="10770" max="10770" width="33.85546875" style="5" customWidth="1"/>
    <col min="10771" max="10771" width="9.28515625" style="5" bestFit="1" customWidth="1"/>
    <col min="10772" max="10791" width="23.7109375" style="5" customWidth="1"/>
    <col min="10792" max="11025" width="8.85546875" style="5"/>
    <col min="11026" max="11026" width="33.85546875" style="5" customWidth="1"/>
    <col min="11027" max="11027" width="9.28515625" style="5" bestFit="1" customWidth="1"/>
    <col min="11028" max="11047" width="23.7109375" style="5" customWidth="1"/>
    <col min="11048" max="11281" width="8.85546875" style="5"/>
    <col min="11282" max="11282" width="33.85546875" style="5" customWidth="1"/>
    <col min="11283" max="11283" width="9.28515625" style="5" bestFit="1" customWidth="1"/>
    <col min="11284" max="11303" width="23.7109375" style="5" customWidth="1"/>
    <col min="11304" max="11537" width="8.85546875" style="5"/>
    <col min="11538" max="11538" width="33.85546875" style="5" customWidth="1"/>
    <col min="11539" max="11539" width="9.28515625" style="5" bestFit="1" customWidth="1"/>
    <col min="11540" max="11559" width="23.7109375" style="5" customWidth="1"/>
    <col min="11560" max="11793" width="8.85546875" style="5"/>
    <col min="11794" max="11794" width="33.85546875" style="5" customWidth="1"/>
    <col min="11795" max="11795" width="9.28515625" style="5" bestFit="1" customWidth="1"/>
    <col min="11796" max="11815" width="23.7109375" style="5" customWidth="1"/>
    <col min="11816" max="12049" width="8.85546875" style="5"/>
    <col min="12050" max="12050" width="33.85546875" style="5" customWidth="1"/>
    <col min="12051" max="12051" width="9.28515625" style="5" bestFit="1" customWidth="1"/>
    <col min="12052" max="12071" width="23.7109375" style="5" customWidth="1"/>
    <col min="12072" max="12305" width="8.85546875" style="5"/>
    <col min="12306" max="12306" width="33.85546875" style="5" customWidth="1"/>
    <col min="12307" max="12307" width="9.28515625" style="5" bestFit="1" customWidth="1"/>
    <col min="12308" max="12327" width="23.7109375" style="5" customWidth="1"/>
    <col min="12328" max="12561" width="8.85546875" style="5"/>
    <col min="12562" max="12562" width="33.85546875" style="5" customWidth="1"/>
    <col min="12563" max="12563" width="9.28515625" style="5" bestFit="1" customWidth="1"/>
    <col min="12564" max="12583" width="23.7109375" style="5" customWidth="1"/>
    <col min="12584" max="12817" width="8.85546875" style="5"/>
    <col min="12818" max="12818" width="33.85546875" style="5" customWidth="1"/>
    <col min="12819" max="12819" width="9.28515625" style="5" bestFit="1" customWidth="1"/>
    <col min="12820" max="12839" width="23.7109375" style="5" customWidth="1"/>
    <col min="12840" max="13073" width="8.85546875" style="5"/>
    <col min="13074" max="13074" width="33.85546875" style="5" customWidth="1"/>
    <col min="13075" max="13075" width="9.28515625" style="5" bestFit="1" customWidth="1"/>
    <col min="13076" max="13095" width="23.7109375" style="5" customWidth="1"/>
    <col min="13096" max="13329" width="8.85546875" style="5"/>
    <col min="13330" max="13330" width="33.85546875" style="5" customWidth="1"/>
    <col min="13331" max="13331" width="9.28515625" style="5" bestFit="1" customWidth="1"/>
    <col min="13332" max="13351" width="23.7109375" style="5" customWidth="1"/>
    <col min="13352" max="13585" width="8.85546875" style="5"/>
    <col min="13586" max="13586" width="33.85546875" style="5" customWidth="1"/>
    <col min="13587" max="13587" width="9.28515625" style="5" bestFit="1" customWidth="1"/>
    <col min="13588" max="13607" width="23.7109375" style="5" customWidth="1"/>
    <col min="13608" max="13841" width="8.85546875" style="5"/>
    <col min="13842" max="13842" width="33.85546875" style="5" customWidth="1"/>
    <col min="13843" max="13843" width="9.28515625" style="5" bestFit="1" customWidth="1"/>
    <col min="13844" max="13863" width="23.7109375" style="5" customWidth="1"/>
    <col min="13864" max="14097" width="8.85546875" style="5"/>
    <col min="14098" max="14098" width="33.85546875" style="5" customWidth="1"/>
    <col min="14099" max="14099" width="9.28515625" style="5" bestFit="1" customWidth="1"/>
    <col min="14100" max="14119" width="23.7109375" style="5" customWidth="1"/>
    <col min="14120" max="14353" width="8.85546875" style="5"/>
    <col min="14354" max="14354" width="33.85546875" style="5" customWidth="1"/>
    <col min="14355" max="14355" width="9.28515625" style="5" bestFit="1" customWidth="1"/>
    <col min="14356" max="14375" width="23.7109375" style="5" customWidth="1"/>
    <col min="14376" max="14609" width="8.85546875" style="5"/>
    <col min="14610" max="14610" width="33.85546875" style="5" customWidth="1"/>
    <col min="14611" max="14611" width="9.28515625" style="5" bestFit="1" customWidth="1"/>
    <col min="14612" max="14631" width="23.7109375" style="5" customWidth="1"/>
    <col min="14632" max="14865" width="8.85546875" style="5"/>
    <col min="14866" max="14866" width="33.85546875" style="5" customWidth="1"/>
    <col min="14867" max="14867" width="9.28515625" style="5" bestFit="1" customWidth="1"/>
    <col min="14868" max="14887" width="23.7109375" style="5" customWidth="1"/>
    <col min="14888" max="15121" width="8.85546875" style="5"/>
    <col min="15122" max="15122" width="33.85546875" style="5" customWidth="1"/>
    <col min="15123" max="15123" width="9.28515625" style="5" bestFit="1" customWidth="1"/>
    <col min="15124" max="15143" width="23.7109375" style="5" customWidth="1"/>
    <col min="15144" max="15377" width="8.85546875" style="5"/>
    <col min="15378" max="15378" width="33.85546875" style="5" customWidth="1"/>
    <col min="15379" max="15379" width="9.28515625" style="5" bestFit="1" customWidth="1"/>
    <col min="15380" max="15399" width="23.7109375" style="5" customWidth="1"/>
    <col min="15400" max="15633" width="8.85546875" style="5"/>
    <col min="15634" max="15634" width="33.85546875" style="5" customWidth="1"/>
    <col min="15635" max="15635" width="9.28515625" style="5" bestFit="1" customWidth="1"/>
    <col min="15636" max="15655" width="23.7109375" style="5" customWidth="1"/>
    <col min="15656" max="15889" width="8.85546875" style="5"/>
    <col min="15890" max="15890" width="33.85546875" style="5" customWidth="1"/>
    <col min="15891" max="15891" width="9.28515625" style="5" bestFit="1" customWidth="1"/>
    <col min="15892" max="15911" width="23.7109375" style="5" customWidth="1"/>
    <col min="15912" max="16145" width="8.85546875" style="5"/>
    <col min="16146" max="16146" width="33.85546875" style="5" customWidth="1"/>
    <col min="16147" max="16147" width="9.28515625" style="5" bestFit="1" customWidth="1"/>
    <col min="16148" max="16167" width="23.7109375" style="5" customWidth="1"/>
    <col min="16168" max="16384" width="8.85546875" style="5"/>
  </cols>
  <sheetData>
    <row r="1" spans="1:257" ht="30" x14ac:dyDescent="0.25">
      <c r="A1" s="1" t="s">
        <v>0</v>
      </c>
      <c r="B1" s="1" t="s">
        <v>36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2" t="s">
        <v>9</v>
      </c>
      <c r="L1" s="1" t="s">
        <v>10</v>
      </c>
      <c r="M1" s="1" t="s">
        <v>11</v>
      </c>
      <c r="N1" s="2" t="s">
        <v>12</v>
      </c>
      <c r="O1" s="1" t="s">
        <v>13</v>
      </c>
      <c r="P1" s="1" t="s">
        <v>14</v>
      </c>
      <c r="Q1" s="2" t="s">
        <v>15</v>
      </c>
      <c r="R1" s="2">
        <v>2019</v>
      </c>
      <c r="S1" s="2">
        <v>2018</v>
      </c>
      <c r="T1" s="2">
        <v>2017</v>
      </c>
      <c r="U1" s="2">
        <v>2016</v>
      </c>
      <c r="V1" s="2">
        <v>2015</v>
      </c>
      <c r="W1" s="2" t="s">
        <v>16</v>
      </c>
      <c r="X1" s="2">
        <v>2013</v>
      </c>
      <c r="Y1" s="2">
        <v>2012</v>
      </c>
      <c r="Z1" s="3">
        <v>2011</v>
      </c>
      <c r="AA1" s="3">
        <v>2010</v>
      </c>
      <c r="AB1" s="2">
        <v>2009</v>
      </c>
      <c r="AC1" s="4">
        <v>2008</v>
      </c>
      <c r="AD1" s="4">
        <v>2007</v>
      </c>
      <c r="AE1" s="4">
        <v>2006</v>
      </c>
      <c r="AF1" s="4">
        <v>2005</v>
      </c>
      <c r="AG1" s="4">
        <v>2004</v>
      </c>
      <c r="AH1" s="4">
        <v>2003</v>
      </c>
      <c r="AI1" s="4">
        <v>2002</v>
      </c>
      <c r="AJ1" s="4">
        <v>2001</v>
      </c>
      <c r="AK1" s="4">
        <v>2000</v>
      </c>
      <c r="AL1" s="4">
        <v>1999</v>
      </c>
      <c r="AM1" s="4">
        <v>1998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</row>
    <row r="2" spans="1:257" s="11" customFormat="1" x14ac:dyDescent="0.25">
      <c r="A2" s="6" t="s">
        <v>17</v>
      </c>
      <c r="B2" s="7">
        <f>(R2-S2)/S2</f>
        <v>0.12776115172375552</v>
      </c>
      <c r="C2" s="7">
        <f>(F2-I2)/I2</f>
        <v>9.9534442818030408E-2</v>
      </c>
      <c r="D2" s="7">
        <f>(G2-J2)/J2</f>
        <v>0.10355467367006053</v>
      </c>
      <c r="E2" s="7">
        <f>(H2-K2)/K2</f>
        <v>0.16519970890592028</v>
      </c>
      <c r="F2" s="8">
        <v>300702629.8845771</v>
      </c>
      <c r="G2" s="9">
        <v>191315339.45132557</v>
      </c>
      <c r="H2" s="9">
        <v>92470955.377393082</v>
      </c>
      <c r="I2" s="9">
        <v>273481773.89868492</v>
      </c>
      <c r="J2" s="9">
        <v>173362810.21317554</v>
      </c>
      <c r="K2" s="9">
        <v>79360606.315478668</v>
      </c>
      <c r="L2" s="9">
        <v>225440591.70945418</v>
      </c>
      <c r="M2" s="9">
        <v>141061518.07566425</v>
      </c>
      <c r="N2" s="9">
        <v>63230789.183213919</v>
      </c>
      <c r="O2" s="9">
        <v>202276540.92087719</v>
      </c>
      <c r="P2" s="9">
        <v>137581347.14117506</v>
      </c>
      <c r="Q2" s="9">
        <v>64038913.741581231</v>
      </c>
      <c r="R2" s="9">
        <v>429750040.38901633</v>
      </c>
      <c r="S2" s="9">
        <v>381064766.88982755</v>
      </c>
      <c r="T2" s="9">
        <v>327208247.78065753</v>
      </c>
      <c r="U2" s="9">
        <v>283865720.85115725</v>
      </c>
      <c r="V2" s="9">
        <v>263084616.49980825</v>
      </c>
      <c r="W2" s="9">
        <v>206444356.07508504</v>
      </c>
      <c r="X2" s="9">
        <v>182309733.28488392</v>
      </c>
      <c r="Y2" s="9">
        <v>162005719.48766625</v>
      </c>
      <c r="Z2" s="9">
        <v>158270582.05857337</v>
      </c>
      <c r="AA2" s="9">
        <v>114796188.10276479</v>
      </c>
      <c r="AB2" s="9">
        <v>87495994.497637361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</row>
    <row r="3" spans="1:257" x14ac:dyDescent="0.25">
      <c r="A3" s="6" t="s">
        <v>18</v>
      </c>
      <c r="B3" s="7">
        <f>(R3-S3)/S3</f>
        <v>-9.8368286042772896E-2</v>
      </c>
      <c r="C3" s="7">
        <f>(F3-I3)/I3</f>
        <v>-0.12515187047609808</v>
      </c>
      <c r="D3" s="7">
        <f>(G3-J3)/J3</f>
        <v>-0.12090300860500287</v>
      </c>
      <c r="E3" s="7">
        <f>(H3-K3)/K3</f>
        <v>2.0323530219432388E-2</v>
      </c>
      <c r="F3" s="8">
        <v>424930001.19407463</v>
      </c>
      <c r="G3" s="9">
        <v>283251249.42276323</v>
      </c>
      <c r="H3" s="9">
        <v>147553539.25906047</v>
      </c>
      <c r="I3" s="9">
        <v>485718591.43749249</v>
      </c>
      <c r="J3" s="9">
        <v>322207051.32124877</v>
      </c>
      <c r="K3" s="9">
        <v>144614462.85309854</v>
      </c>
      <c r="L3" s="9">
        <v>390329587.46555758</v>
      </c>
      <c r="M3" s="9">
        <v>246754179.75905669</v>
      </c>
      <c r="N3" s="9">
        <v>110971037.93768573</v>
      </c>
      <c r="O3" s="9">
        <v>299983548.44753581</v>
      </c>
      <c r="P3" s="9">
        <v>190580644.18371922</v>
      </c>
      <c r="Q3" s="9">
        <v>87551087.701904014</v>
      </c>
      <c r="R3" s="9">
        <v>580750386.10880423</v>
      </c>
      <c r="S3" s="9">
        <v>644110424.59887862</v>
      </c>
      <c r="T3" s="9">
        <v>536169698.61175144</v>
      </c>
      <c r="U3" s="9">
        <v>424474920.45245427</v>
      </c>
      <c r="V3" s="9">
        <v>380150664.42107069</v>
      </c>
      <c r="W3" s="9">
        <v>338442231.37362599</v>
      </c>
      <c r="X3" s="9">
        <v>291411305.08046246</v>
      </c>
      <c r="Y3" s="9">
        <v>225985590.19052944</v>
      </c>
      <c r="Z3" s="9">
        <v>198490315.61678129</v>
      </c>
      <c r="AA3" s="9">
        <v>145071131.36578232</v>
      </c>
      <c r="AB3" s="9">
        <v>115569759.41491082</v>
      </c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</row>
    <row r="4" spans="1:257" x14ac:dyDescent="0.25">
      <c r="A4" s="6" t="s">
        <v>19</v>
      </c>
      <c r="B4" s="7">
        <f>(R4-S4)/S4</f>
        <v>-1.4314397297866295E-2</v>
      </c>
      <c r="C4" s="7">
        <f>(F4-I4)/I4</f>
        <v>-4.4214591812876354E-2</v>
      </c>
      <c r="D4" s="7">
        <f>(G4-J4)/J4</f>
        <v>-4.2382062128038765E-2</v>
      </c>
      <c r="E4" s="7">
        <f>(H4-K4)/K4</f>
        <v>7.1657196166760001E-2</v>
      </c>
      <c r="F4" s="9">
        <f t="shared" ref="F4:N4" si="0">SUM(F2:F3)</f>
        <v>725632631.07865167</v>
      </c>
      <c r="G4" s="9">
        <f t="shared" si="0"/>
        <v>474566588.87408876</v>
      </c>
      <c r="H4" s="9">
        <f t="shared" si="0"/>
        <v>240024494.63645357</v>
      </c>
      <c r="I4" s="9">
        <f t="shared" si="0"/>
        <v>759200365.33617735</v>
      </c>
      <c r="J4" s="9">
        <f t="shared" si="0"/>
        <v>495569861.5344243</v>
      </c>
      <c r="K4" s="9">
        <f t="shared" si="0"/>
        <v>223975069.16857719</v>
      </c>
      <c r="L4" s="9">
        <f t="shared" si="0"/>
        <v>615770179.17501175</v>
      </c>
      <c r="M4" s="9">
        <f>SUM(M2:M3)</f>
        <v>387815697.83472097</v>
      </c>
      <c r="N4" s="9">
        <f t="shared" si="0"/>
        <v>174201827.12089965</v>
      </c>
      <c r="O4" s="9">
        <f>SUM(O2:O3)</f>
        <v>502260089.36841297</v>
      </c>
      <c r="P4" s="9">
        <f>SUM(P2:P3)</f>
        <v>328161991.32489431</v>
      </c>
      <c r="Q4" s="9">
        <f>SUM(Q2:Q3)</f>
        <v>151590001.44348526</v>
      </c>
      <c r="R4" s="9">
        <f t="shared" ref="R4:AB4" si="1">SUM(R2:R3)</f>
        <v>1010500426.4978206</v>
      </c>
      <c r="S4" s="9">
        <f t="shared" si="1"/>
        <v>1025175191.4887061</v>
      </c>
      <c r="T4" s="9">
        <f t="shared" si="1"/>
        <v>863377946.39240897</v>
      </c>
      <c r="U4" s="9">
        <f t="shared" si="1"/>
        <v>708340641.30361152</v>
      </c>
      <c r="V4" s="9">
        <f t="shared" si="1"/>
        <v>643235280.92087889</v>
      </c>
      <c r="W4" s="9">
        <f t="shared" si="1"/>
        <v>544886587.44871104</v>
      </c>
      <c r="X4" s="9">
        <f t="shared" si="1"/>
        <v>473721038.36534637</v>
      </c>
      <c r="Y4" s="9">
        <f t="shared" si="1"/>
        <v>387991309.67819571</v>
      </c>
      <c r="Z4" s="9">
        <f t="shared" si="1"/>
        <v>356760897.67535466</v>
      </c>
      <c r="AA4" s="9">
        <f t="shared" si="1"/>
        <v>259867319.46854711</v>
      </c>
      <c r="AB4" s="9">
        <f t="shared" si="1"/>
        <v>203065753.91254818</v>
      </c>
      <c r="AC4" s="10">
        <v>267077456</v>
      </c>
      <c r="AD4" s="10">
        <v>247402873</v>
      </c>
      <c r="AE4" s="10">
        <v>226412643</v>
      </c>
      <c r="AF4" s="10">
        <v>179547342</v>
      </c>
      <c r="AG4" s="10">
        <v>146656800</v>
      </c>
      <c r="AH4" s="10">
        <v>97573332</v>
      </c>
      <c r="AI4" s="10">
        <v>70474243</v>
      </c>
      <c r="AJ4" s="10">
        <v>44356407</v>
      </c>
      <c r="AK4" s="10">
        <v>38066601</v>
      </c>
      <c r="AL4" s="10">
        <v>21332540</v>
      </c>
      <c r="AM4" s="10">
        <v>16861565</v>
      </c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</row>
    <row r="5" spans="1:257" x14ac:dyDescent="0.25">
      <c r="A5" s="6" t="s">
        <v>20</v>
      </c>
      <c r="B5" s="7">
        <f>(R5-S5)/S5</f>
        <v>0.14928445134708934</v>
      </c>
      <c r="C5" s="7">
        <f>(F5-I5)/I5</f>
        <v>0.16503754804360091</v>
      </c>
      <c r="D5" s="7">
        <f>(G5-J5)/J5</f>
        <v>0.23118015259625621</v>
      </c>
      <c r="E5" s="7">
        <f>(H5-K5)/K5</f>
        <v>0.2884680433208765</v>
      </c>
      <c r="F5" s="8">
        <v>3153987234.7711372</v>
      </c>
      <c r="G5" s="9">
        <v>2069058579.4394016</v>
      </c>
      <c r="H5" s="9">
        <v>1018035427.8182964</v>
      </c>
      <c r="I5" s="9">
        <v>2707197926.854372</v>
      </c>
      <c r="J5" s="9">
        <v>1680549004.2024035</v>
      </c>
      <c r="K5" s="9">
        <v>790113059.53264356</v>
      </c>
      <c r="L5" s="8">
        <v>2215576547.4156556</v>
      </c>
      <c r="M5" s="8">
        <v>1383698010.7628987</v>
      </c>
      <c r="N5" s="9">
        <v>649272436.41297781</v>
      </c>
      <c r="O5" s="8">
        <v>1861299724.7012157</v>
      </c>
      <c r="P5" s="8">
        <v>1195123295.2359281</v>
      </c>
      <c r="Q5" s="9">
        <v>563890602.00317669</v>
      </c>
      <c r="R5" s="9">
        <v>4280381145.1355319</v>
      </c>
      <c r="S5" s="9">
        <v>3724387935.5702138</v>
      </c>
      <c r="T5" s="9">
        <v>3110650154.9194603</v>
      </c>
      <c r="U5" s="9">
        <v>2608525749.3325977</v>
      </c>
      <c r="V5" s="9">
        <v>2338647493.6831064</v>
      </c>
      <c r="W5" s="9">
        <v>2044465875.8224716</v>
      </c>
      <c r="X5" s="9">
        <v>1809713086.7027307</v>
      </c>
      <c r="Y5" s="9">
        <v>1569672114.915071</v>
      </c>
      <c r="Z5" s="9">
        <v>1394477165.5209947</v>
      </c>
      <c r="AA5" s="9">
        <v>1160013978.2579613</v>
      </c>
      <c r="AB5" s="9">
        <v>999191848.05923903</v>
      </c>
      <c r="AC5" s="9">
        <v>994782858.41536307</v>
      </c>
      <c r="AD5" s="9">
        <v>880460879.159307</v>
      </c>
      <c r="AE5" s="9">
        <v>789227555.109061</v>
      </c>
      <c r="AF5" s="9">
        <v>673702942.74393046</v>
      </c>
      <c r="AG5" s="9">
        <v>577023497.30380964</v>
      </c>
      <c r="AH5" s="9">
        <v>468015146.38634479</v>
      </c>
      <c r="AI5" s="9">
        <v>359358871.42037708</v>
      </c>
      <c r="AJ5" s="9">
        <v>245428759.55928332</v>
      </c>
      <c r="AK5" s="9">
        <v>170666714.83665276</v>
      </c>
      <c r="AL5" s="9">
        <v>107164345.10741569</v>
      </c>
      <c r="AM5" s="9">
        <v>71892898.314917326</v>
      </c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</row>
    <row r="6" spans="1:257" x14ac:dyDescent="0.25">
      <c r="B6" s="7"/>
      <c r="E6" s="7"/>
      <c r="F6" s="7"/>
      <c r="G6" s="7"/>
      <c r="H6" s="7"/>
      <c r="I6" s="7"/>
      <c r="J6" s="7"/>
      <c r="K6" s="7"/>
      <c r="L6" s="7"/>
      <c r="M6" s="7"/>
      <c r="N6" s="12"/>
      <c r="O6" s="7"/>
      <c r="P6" s="7"/>
      <c r="Q6" s="12"/>
      <c r="R6" s="12"/>
      <c r="S6" s="12"/>
      <c r="T6" s="12"/>
      <c r="U6" s="13"/>
      <c r="V6" s="9"/>
      <c r="W6" s="9"/>
      <c r="X6" s="9"/>
      <c r="Y6" s="9"/>
      <c r="Z6" s="9"/>
      <c r="AA6" s="14"/>
      <c r="AB6" s="9"/>
      <c r="AC6" s="15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</row>
    <row r="7" spans="1:257" ht="30" x14ac:dyDescent="0.25">
      <c r="A7" s="6" t="s">
        <v>21</v>
      </c>
      <c r="B7" s="7">
        <f t="shared" ref="B6:B12" si="2">(R7-S7)/S7</f>
        <v>-0.38861786267006415</v>
      </c>
      <c r="C7" s="7">
        <f>(F7-I7)/I7</f>
        <v>-0.49488676388504799</v>
      </c>
      <c r="D7" s="7">
        <f>(G7-J7)/J7</f>
        <v>-0.53541386662867141</v>
      </c>
      <c r="E7" s="7">
        <f>(H7-K7)/K7</f>
        <v>-0.58503702023918647</v>
      </c>
      <c r="F7" s="9">
        <v>7391082.0903874738</v>
      </c>
      <c r="G7" s="9">
        <v>4730693.7238694513</v>
      </c>
      <c r="H7" s="9">
        <v>1932610.600524358</v>
      </c>
      <c r="I7" s="9">
        <v>14632525.069498349</v>
      </c>
      <c r="J7" s="9">
        <v>10182597.766189378</v>
      </c>
      <c r="K7" s="9">
        <v>4657308.470356375</v>
      </c>
      <c r="L7" s="9">
        <v>12595584.377278116</v>
      </c>
      <c r="M7" s="9">
        <v>7746255.7824431751</v>
      </c>
      <c r="N7" s="9">
        <v>3416445.96296247</v>
      </c>
      <c r="O7" s="9">
        <v>10233581.585768349</v>
      </c>
      <c r="P7" s="9">
        <v>6811009.5027458481</v>
      </c>
      <c r="Q7" s="9">
        <v>2940310.6840807558</v>
      </c>
      <c r="R7" s="9">
        <v>11163995.953603314</v>
      </c>
      <c r="S7" s="9">
        <v>18260258.636863969</v>
      </c>
      <c r="T7" s="9">
        <v>17888766</v>
      </c>
      <c r="U7" s="9">
        <v>14109450.063909294</v>
      </c>
      <c r="V7" s="9">
        <v>12398709</v>
      </c>
      <c r="W7" s="9">
        <v>12074450</v>
      </c>
      <c r="X7" s="9">
        <v>11254193</v>
      </c>
      <c r="Y7" s="9">
        <v>8814766</v>
      </c>
      <c r="Z7" s="9">
        <v>7437519</v>
      </c>
      <c r="AA7" s="9">
        <v>4289083</v>
      </c>
      <c r="AB7" s="9">
        <v>2983390</v>
      </c>
      <c r="AC7" s="10">
        <v>6077874</v>
      </c>
      <c r="AD7" s="10">
        <v>9089259</v>
      </c>
      <c r="AE7" s="10">
        <v>7140153</v>
      </c>
      <c r="AF7" s="10">
        <v>5239521</v>
      </c>
      <c r="AG7" s="10">
        <v>3849272</v>
      </c>
      <c r="AH7" s="10">
        <v>2927706</v>
      </c>
      <c r="AI7" s="10">
        <v>1992536</v>
      </c>
      <c r="AJ7" s="10">
        <v>861409</v>
      </c>
      <c r="AK7" s="10">
        <v>1009778</v>
      </c>
      <c r="AL7" s="10">
        <v>396085</v>
      </c>
      <c r="AM7" s="10">
        <v>511370</v>
      </c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</row>
    <row r="8" spans="1:257" x14ac:dyDescent="0.25">
      <c r="A8" s="6" t="s">
        <v>22</v>
      </c>
      <c r="B8" s="7">
        <f t="shared" si="2"/>
        <v>-0.10878540704588725</v>
      </c>
      <c r="C8" s="7">
        <f>(F8-I8)/I8</f>
        <v>-0.27589793971998622</v>
      </c>
      <c r="D8" s="7">
        <f>(G8-J8)/J8</f>
        <v>-0.26714612715607711</v>
      </c>
      <c r="E8" s="7">
        <f>(H8-K8)/K8</f>
        <v>-0.71456710064801132</v>
      </c>
      <c r="F8" s="9">
        <v>2076214.9649499999</v>
      </c>
      <c r="G8" s="9">
        <v>1477732.9649499999</v>
      </c>
      <c r="H8" s="9">
        <v>279335</v>
      </c>
      <c r="I8" s="9">
        <v>2867296.0330303679</v>
      </c>
      <c r="J8" s="9">
        <v>2016408.7544703679</v>
      </c>
      <c r="K8" s="9">
        <v>978636.31219164794</v>
      </c>
      <c r="L8" s="9">
        <v>3471061.6927202716</v>
      </c>
      <c r="M8" s="9">
        <v>2605597.478720272</v>
      </c>
      <c r="N8" s="9">
        <v>1686566.6572502721</v>
      </c>
      <c r="O8" s="9">
        <v>2680594.9179914137</v>
      </c>
      <c r="P8" s="9">
        <v>1956509.2082909341</v>
      </c>
      <c r="Q8" s="9">
        <v>978462.46479336696</v>
      </c>
      <c r="R8" s="9">
        <v>3499565.3465299997</v>
      </c>
      <c r="S8" s="9">
        <v>3926737.0330303679</v>
      </c>
      <c r="T8" s="9">
        <v>4678858</v>
      </c>
      <c r="U8" s="9">
        <v>4510156.1717831064</v>
      </c>
      <c r="V8" s="9">
        <v>4913758</v>
      </c>
      <c r="W8" s="9">
        <v>4983940</v>
      </c>
      <c r="X8" s="9">
        <v>2633873</v>
      </c>
      <c r="Y8" s="9">
        <v>767512</v>
      </c>
      <c r="Z8" s="9">
        <v>1010937</v>
      </c>
      <c r="AA8" s="9">
        <v>555276</v>
      </c>
      <c r="AB8" s="9">
        <v>402444</v>
      </c>
      <c r="AC8" s="10">
        <v>733864</v>
      </c>
      <c r="AD8" s="10">
        <v>1141467</v>
      </c>
      <c r="AE8" s="10">
        <v>562068</v>
      </c>
      <c r="AF8" s="10">
        <v>462493</v>
      </c>
      <c r="AG8" s="10">
        <v>278255</v>
      </c>
      <c r="AH8" s="10">
        <v>209113</v>
      </c>
      <c r="AI8" s="10">
        <v>106533</v>
      </c>
      <c r="AJ8" s="10">
        <v>86471</v>
      </c>
      <c r="AK8" s="10">
        <v>40801</v>
      </c>
      <c r="AL8" s="10">
        <v>32521</v>
      </c>
      <c r="AM8" s="10">
        <v>24274</v>
      </c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</row>
    <row r="9" spans="1:257" x14ac:dyDescent="0.25">
      <c r="A9" s="6" t="s">
        <v>23</v>
      </c>
      <c r="B9" s="7">
        <f t="shared" si="2"/>
        <v>-0.33909207364968369</v>
      </c>
      <c r="C9" s="7">
        <f>(F9-I9)/I9</f>
        <v>-0.45900606641233305</v>
      </c>
      <c r="D9" s="7">
        <f>(G9-J9)/J9</f>
        <v>-0.49107112302095168</v>
      </c>
      <c r="E9" s="7">
        <f>(H9-K9)/K9</f>
        <v>-0.60752887299858671</v>
      </c>
      <c r="F9" s="12">
        <f t="shared" ref="F9:R9" si="3">SUM(F7:F8)</f>
        <v>9467297.0553374738</v>
      </c>
      <c r="G9" s="12">
        <f t="shared" si="3"/>
        <v>6208426.6888194513</v>
      </c>
      <c r="H9" s="12">
        <f t="shared" si="3"/>
        <v>2211945.600524358</v>
      </c>
      <c r="I9" s="12">
        <f t="shared" si="3"/>
        <v>17499821.102528717</v>
      </c>
      <c r="J9" s="12">
        <f t="shared" si="3"/>
        <v>12199006.520659745</v>
      </c>
      <c r="K9" s="12">
        <f t="shared" si="3"/>
        <v>5635944.7825480234</v>
      </c>
      <c r="L9" s="12">
        <f t="shared" si="3"/>
        <v>16066646.069998387</v>
      </c>
      <c r="M9" s="12">
        <f t="shared" si="3"/>
        <v>10351853.261163447</v>
      </c>
      <c r="N9" s="12">
        <f t="shared" si="3"/>
        <v>5103012.6202127421</v>
      </c>
      <c r="O9" s="12">
        <f t="shared" si="3"/>
        <v>12914176.503759764</v>
      </c>
      <c r="P9" s="12">
        <f t="shared" si="3"/>
        <v>8767518.7110367827</v>
      </c>
      <c r="Q9" s="12">
        <f t="shared" si="3"/>
        <v>3918773.1488741226</v>
      </c>
      <c r="R9" s="12">
        <f t="shared" si="3"/>
        <v>14663561.300133314</v>
      </c>
      <c r="S9" s="12">
        <f t="shared" ref="S9:AF9" si="4">SUM(S7:S8)</f>
        <v>22186995.669894338</v>
      </c>
      <c r="T9" s="12">
        <f t="shared" si="4"/>
        <v>22567624</v>
      </c>
      <c r="U9" s="12">
        <f t="shared" si="4"/>
        <v>18619606.2356924</v>
      </c>
      <c r="V9" s="12">
        <f t="shared" si="4"/>
        <v>17312467</v>
      </c>
      <c r="W9" s="12">
        <f t="shared" si="4"/>
        <v>17058390</v>
      </c>
      <c r="X9" s="12">
        <f t="shared" si="4"/>
        <v>13888066</v>
      </c>
      <c r="Y9" s="12">
        <f t="shared" si="4"/>
        <v>9582278</v>
      </c>
      <c r="Z9" s="12">
        <f t="shared" si="4"/>
        <v>8448456</v>
      </c>
      <c r="AA9" s="12">
        <f t="shared" si="4"/>
        <v>4844359</v>
      </c>
      <c r="AB9" s="9">
        <v>3385834</v>
      </c>
      <c r="AC9" s="10">
        <v>6811738</v>
      </c>
      <c r="AD9" s="10">
        <v>10230726</v>
      </c>
      <c r="AE9" s="10">
        <v>7702221</v>
      </c>
      <c r="AF9" s="10">
        <v>5702014</v>
      </c>
      <c r="AG9" s="10">
        <v>4127527</v>
      </c>
      <c r="AH9" s="10">
        <v>3136819</v>
      </c>
      <c r="AI9" s="10">
        <v>2099069</v>
      </c>
      <c r="AJ9" s="10">
        <v>947880</v>
      </c>
      <c r="AK9" s="10">
        <v>1050579</v>
      </c>
      <c r="AL9" s="10">
        <v>428606</v>
      </c>
      <c r="AM9" s="10">
        <v>535644</v>
      </c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</row>
    <row r="10" spans="1:257" x14ac:dyDescent="0.25">
      <c r="A10" s="6" t="s">
        <v>24</v>
      </c>
      <c r="B10" s="7">
        <f t="shared" si="2"/>
        <v>-0.15079580538505757</v>
      </c>
      <c r="C10" s="7">
        <f>(F10-I10)/I10</f>
        <v>-0.24743415338392816</v>
      </c>
      <c r="D10" s="7">
        <f>(G10-J10)/J10</f>
        <v>-4.5381837582320651E-2</v>
      </c>
      <c r="E10" s="7">
        <f>(H10-K10)/K10</f>
        <v>7.1650083824861655E-2</v>
      </c>
      <c r="F10" s="16">
        <v>59663391.722220004</v>
      </c>
      <c r="G10" s="16">
        <v>63098000</v>
      </c>
      <c r="H10" s="16">
        <v>65753336</v>
      </c>
      <c r="I10" s="9">
        <v>79279962</v>
      </c>
      <c r="J10" s="9">
        <v>66097632</v>
      </c>
      <c r="K10" s="9">
        <v>61357095</v>
      </c>
      <c r="L10" s="9">
        <v>54469353</v>
      </c>
      <c r="M10" s="9">
        <v>52437810</v>
      </c>
      <c r="N10" s="9">
        <v>50946958</v>
      </c>
      <c r="O10" s="9">
        <v>44366592</v>
      </c>
      <c r="P10" s="9">
        <v>42409660</v>
      </c>
      <c r="Q10" s="9">
        <v>40692013</v>
      </c>
      <c r="R10" s="9">
        <v>58175873.833329998</v>
      </c>
      <c r="S10" s="16">
        <v>68506343</v>
      </c>
      <c r="T10" s="9">
        <v>58123730</v>
      </c>
      <c r="U10" s="9">
        <v>48498271</v>
      </c>
      <c r="V10" s="9">
        <v>40654960</v>
      </c>
      <c r="W10" s="9">
        <v>32583650</v>
      </c>
      <c r="X10" s="9">
        <v>28471000</v>
      </c>
      <c r="Y10" s="9">
        <v>20259000</v>
      </c>
      <c r="Z10" s="9">
        <v>18626000</v>
      </c>
      <c r="AA10" s="9">
        <v>15798000</v>
      </c>
      <c r="AB10" s="9">
        <v>14701000</v>
      </c>
      <c r="AC10" s="10">
        <v>17139000</v>
      </c>
      <c r="AD10" s="10">
        <v>13711000</v>
      </c>
      <c r="AE10" s="10"/>
      <c r="AF10" s="10"/>
      <c r="AG10" s="10"/>
      <c r="AH10" s="10"/>
      <c r="AI10" s="10"/>
      <c r="AJ10" s="10"/>
      <c r="AK10" s="10"/>
      <c r="AL10" s="10">
        <v>733490.74074074067</v>
      </c>
      <c r="AM10" s="10">
        <v>1630124.3226012115</v>
      </c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</row>
    <row r="11" spans="1:257" x14ac:dyDescent="0.25">
      <c r="A11" s="6" t="s">
        <v>25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"/>
      <c r="O11" s="7"/>
      <c r="P11" s="7"/>
      <c r="Q11" s="9"/>
      <c r="R11" s="9"/>
      <c r="S11" s="9"/>
      <c r="T11" s="9"/>
      <c r="U11" s="9"/>
      <c r="V11" s="9"/>
      <c r="W11" s="9"/>
      <c r="X11" s="9"/>
      <c r="Y11" s="9">
        <v>20106311</v>
      </c>
      <c r="Z11" s="9">
        <v>18483030</v>
      </c>
      <c r="AA11" s="9">
        <v>15675979</v>
      </c>
      <c r="AB11" s="9">
        <v>14505086</v>
      </c>
      <c r="AC11" s="10">
        <v>16971871</v>
      </c>
      <c r="AD11" s="10">
        <v>13394000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</row>
    <row r="12" spans="1:257" x14ac:dyDescent="0.25">
      <c r="A12" s="6" t="s">
        <v>26</v>
      </c>
      <c r="B12" s="7">
        <f t="shared" si="2"/>
        <v>-0.19744462217486355</v>
      </c>
      <c r="C12" s="7">
        <f>(F12-I12)/I12</f>
        <v>-0.33090533993240739</v>
      </c>
      <c r="D12" s="7">
        <f>(G12-J12)/J12</f>
        <v>-0.11566148537715902</v>
      </c>
      <c r="E12" s="7">
        <f>(H12-K12)/K12</f>
        <v>-1.9941228995574444E-2</v>
      </c>
      <c r="F12" s="16">
        <v>48098704</v>
      </c>
      <c r="G12" s="16">
        <v>52570000</v>
      </c>
      <c r="H12" s="16">
        <v>53481912</v>
      </c>
      <c r="I12" s="9">
        <v>71886247</v>
      </c>
      <c r="J12" s="9">
        <v>59445562</v>
      </c>
      <c r="K12" s="9">
        <v>54570107</v>
      </c>
      <c r="L12" s="9">
        <v>49471582</v>
      </c>
      <c r="M12" s="9">
        <v>47430860</v>
      </c>
      <c r="N12" s="9">
        <v>46085280</v>
      </c>
      <c r="O12" s="9">
        <v>39871951</v>
      </c>
      <c r="P12" s="9">
        <v>38213550</v>
      </c>
      <c r="Q12" s="9">
        <v>36940772</v>
      </c>
      <c r="R12" s="9">
        <v>48721068</v>
      </c>
      <c r="S12" s="16">
        <v>60707422</v>
      </c>
      <c r="T12" s="9">
        <v>52017667</v>
      </c>
      <c r="U12" s="9">
        <v>44021585</v>
      </c>
      <c r="V12" s="9">
        <v>36728110</v>
      </c>
      <c r="W12" s="9">
        <v>29485280</v>
      </c>
      <c r="X12" s="9">
        <v>24957000</v>
      </c>
      <c r="Y12" s="9">
        <v>17123000</v>
      </c>
      <c r="Z12" s="9">
        <v>15102000</v>
      </c>
      <c r="AA12" s="9">
        <v>10675000</v>
      </c>
      <c r="AB12" s="9">
        <v>11025000</v>
      </c>
      <c r="AC12" s="10">
        <v>14337000</v>
      </c>
      <c r="AD12" s="10">
        <v>11661000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</row>
    <row r="13" spans="1:257" x14ac:dyDescent="0.25">
      <c r="A13" s="6" t="s">
        <v>27</v>
      </c>
      <c r="U13" s="9"/>
      <c r="V13" s="9"/>
      <c r="W13" s="9"/>
      <c r="X13" s="9"/>
      <c r="Y13" s="9">
        <v>16987741</v>
      </c>
      <c r="Z13" s="9">
        <v>14984879</v>
      </c>
      <c r="AA13" s="9">
        <v>10560393</v>
      </c>
      <c r="AB13" s="9">
        <v>10918162</v>
      </c>
      <c r="AC13" s="10">
        <v>14118142</v>
      </c>
      <c r="AD13" s="10">
        <v>11466460</v>
      </c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</row>
    <row r="14" spans="1:257" x14ac:dyDescent="0.25">
      <c r="Z14" s="9"/>
      <c r="AA14" s="9"/>
      <c r="AB14" s="9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</row>
    <row r="15" spans="1:257" x14ac:dyDescent="0.25">
      <c r="A15" s="17" t="s">
        <v>28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8"/>
      <c r="AA15" s="18"/>
      <c r="AB15" s="18"/>
      <c r="AC15" s="19"/>
      <c r="AD15" s="19"/>
      <c r="AE15" s="20"/>
      <c r="AF15" s="20"/>
      <c r="AG15" s="20"/>
      <c r="AH15" s="20"/>
      <c r="AI15" s="20"/>
      <c r="AJ15" s="20"/>
      <c r="AK15" s="20"/>
      <c r="AL15" s="20"/>
      <c r="AM15" s="2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</row>
    <row r="16" spans="1:257" ht="30" x14ac:dyDescent="0.25">
      <c r="A16" s="17" t="s">
        <v>29</v>
      </c>
      <c r="B16" s="17"/>
      <c r="C16" s="17"/>
      <c r="D16" s="17"/>
      <c r="E16" s="17"/>
      <c r="F16" s="21">
        <f t="shared" ref="F16:L18" si="5">F7/F2</f>
        <v>2.4579372961335576E-2</v>
      </c>
      <c r="G16" s="21">
        <f t="shared" si="5"/>
        <v>2.4727205552030677E-2</v>
      </c>
      <c r="H16" s="21">
        <f t="shared" si="5"/>
        <v>2.0899649978060406E-2</v>
      </c>
      <c r="I16" s="21">
        <f t="shared" si="5"/>
        <v>5.3504571295194134E-2</v>
      </c>
      <c r="J16" s="21">
        <f t="shared" si="5"/>
        <v>5.8735767802035217E-2</v>
      </c>
      <c r="K16" s="21">
        <f t="shared" si="5"/>
        <v>5.8685394260250295E-2</v>
      </c>
      <c r="L16" s="21">
        <f t="shared" si="5"/>
        <v>5.5870969295144471E-2</v>
      </c>
      <c r="M16" s="21">
        <f>M7/M2</f>
        <v>5.4914025370747438E-2</v>
      </c>
      <c r="N16" s="21">
        <f>N7/N2</f>
        <v>5.4031366792895337E-2</v>
      </c>
      <c r="O16" s="21">
        <f>O7/O2</f>
        <v>5.0592033753292888E-2</v>
      </c>
      <c r="P16" s="21">
        <f t="shared" ref="P16:P18" si="6">P7/P2</f>
        <v>4.9505326443394469E-2</v>
      </c>
      <c r="Q16" s="21">
        <f>Q7/Q2</f>
        <v>4.591443721150406E-2</v>
      </c>
      <c r="R16" s="21">
        <f>R7/R2</f>
        <v>2.5977882267323334E-2</v>
      </c>
      <c r="S16" s="21">
        <f>S7/S2</f>
        <v>4.7919042177266752E-2</v>
      </c>
      <c r="T16" s="21">
        <f>T7/T2</f>
        <v>5.4670889628649119E-2</v>
      </c>
      <c r="U16" s="21">
        <f>U7/U2</f>
        <v>4.9704663252761939E-2</v>
      </c>
      <c r="V16" s="21">
        <f t="shared" ref="U16:AK18" si="7">V7/V2</f>
        <v>4.7128217396204299E-2</v>
      </c>
      <c r="W16" s="21">
        <f t="shared" si="7"/>
        <v>5.8487673044490741E-2</v>
      </c>
      <c r="X16" s="21">
        <f t="shared" si="7"/>
        <v>6.1731169242696345E-2</v>
      </c>
      <c r="Y16" s="21">
        <f t="shared" si="7"/>
        <v>5.4410214823749366E-2</v>
      </c>
      <c r="Z16" s="21">
        <f t="shared" si="7"/>
        <v>4.6992428430240409E-2</v>
      </c>
      <c r="AA16" s="21">
        <f t="shared" si="7"/>
        <v>3.7362590787077717E-2</v>
      </c>
      <c r="AB16" s="21">
        <f t="shared" si="7"/>
        <v>3.409744659889042E-2</v>
      </c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</row>
    <row r="17" spans="1:63" ht="45" x14ac:dyDescent="0.25">
      <c r="A17" s="17" t="s">
        <v>30</v>
      </c>
      <c r="B17" s="17"/>
      <c r="C17" s="17"/>
      <c r="D17" s="17"/>
      <c r="E17" s="17"/>
      <c r="F17" s="21">
        <f t="shared" si="5"/>
        <v>4.886016424153935E-3</v>
      </c>
      <c r="G17" s="21">
        <f t="shared" si="5"/>
        <v>5.2170395292570355E-3</v>
      </c>
      <c r="H17" s="21">
        <f t="shared" si="5"/>
        <v>1.8931094530343334E-3</v>
      </c>
      <c r="I17" s="21">
        <f t="shared" si="5"/>
        <v>5.9032042083144399E-3</v>
      </c>
      <c r="J17" s="21">
        <f t="shared" si="5"/>
        <v>6.2581149177270987E-3</v>
      </c>
      <c r="K17" s="21">
        <f t="shared" si="5"/>
        <v>6.7672091219932876E-3</v>
      </c>
      <c r="L17" s="21">
        <f t="shared" si="5"/>
        <v>8.8926430488095037E-3</v>
      </c>
      <c r="M17" s="21">
        <f>M8/M3</f>
        <v>1.0559486697508062E-2</v>
      </c>
      <c r="N17" s="21">
        <f t="shared" ref="N17:T18" si="8">N8/N3</f>
        <v>1.519825973149265E-2</v>
      </c>
      <c r="O17" s="21">
        <f>O8/O3</f>
        <v>8.9358064195984525E-3</v>
      </c>
      <c r="P17" s="21">
        <f t="shared" si="6"/>
        <v>1.0266043630353482E-2</v>
      </c>
      <c r="Q17" s="21">
        <f t="shared" si="8"/>
        <v>1.1175903012477227E-2</v>
      </c>
      <c r="R17" s="21">
        <f t="shared" si="8"/>
        <v>6.0259371844383972E-3</v>
      </c>
      <c r="S17" s="21">
        <f t="shared" si="8"/>
        <v>6.0963724278733002E-3</v>
      </c>
      <c r="T17" s="21">
        <f t="shared" si="8"/>
        <v>8.7264498760643901E-3</v>
      </c>
      <c r="U17" s="21">
        <f t="shared" si="7"/>
        <v>1.0625259478170494E-2</v>
      </c>
      <c r="V17" s="21">
        <f t="shared" si="7"/>
        <v>1.2925817208508985E-2</v>
      </c>
      <c r="W17" s="21">
        <f t="shared" si="7"/>
        <v>1.4726117304485975E-2</v>
      </c>
      <c r="X17" s="21">
        <f t="shared" si="7"/>
        <v>9.0383350065048208E-3</v>
      </c>
      <c r="Y17" s="21">
        <f t="shared" si="7"/>
        <v>3.396287344484696E-3</v>
      </c>
      <c r="Z17" s="21">
        <f t="shared" si="7"/>
        <v>5.0931300948293253E-3</v>
      </c>
      <c r="AA17" s="21">
        <f t="shared" si="7"/>
        <v>3.8276119774645393E-3</v>
      </c>
      <c r="AB17" s="21">
        <f t="shared" si="7"/>
        <v>3.4822604290035116E-3</v>
      </c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</row>
    <row r="18" spans="1:63" ht="30" x14ac:dyDescent="0.25">
      <c r="A18" s="17" t="s">
        <v>31</v>
      </c>
      <c r="B18" s="17"/>
      <c r="C18" s="17"/>
      <c r="D18" s="17"/>
      <c r="E18" s="17"/>
      <c r="F18" s="21">
        <f t="shared" si="5"/>
        <v>1.3046956062690225E-2</v>
      </c>
      <c r="G18" s="21">
        <f t="shared" si="5"/>
        <v>1.3082308856906614E-2</v>
      </c>
      <c r="H18" s="21">
        <f t="shared" si="5"/>
        <v>9.2154994592306919E-3</v>
      </c>
      <c r="I18" s="21">
        <f t="shared" si="5"/>
        <v>2.3050332825880183E-2</v>
      </c>
      <c r="J18" s="21">
        <f t="shared" si="5"/>
        <v>2.4616118669703146E-2</v>
      </c>
      <c r="K18" s="21">
        <f t="shared" si="5"/>
        <v>2.516326840960174E-2</v>
      </c>
      <c r="L18" s="21">
        <f t="shared" si="5"/>
        <v>2.6091952181776554E-2</v>
      </c>
      <c r="M18" s="21">
        <f>M9/M4</f>
        <v>2.6692713366066975E-2</v>
      </c>
      <c r="N18" s="21">
        <f t="shared" si="8"/>
        <v>2.9293680236035336E-2</v>
      </c>
      <c r="O18" s="21">
        <f>O9/O4</f>
        <v>2.5712129586085989E-2</v>
      </c>
      <c r="P18" s="21">
        <f t="shared" si="6"/>
        <v>2.6717045065577281E-2</v>
      </c>
      <c r="Q18" s="21">
        <f t="shared" si="8"/>
        <v>2.5851132077039346E-2</v>
      </c>
      <c r="R18" s="21">
        <f t="shared" si="8"/>
        <v>1.4511187640913815E-2</v>
      </c>
      <c r="S18" s="21">
        <f t="shared" si="8"/>
        <v>2.1642150389608567E-2</v>
      </c>
      <c r="T18" s="21">
        <f t="shared" si="8"/>
        <v>2.6138754289819349E-2</v>
      </c>
      <c r="U18" s="21">
        <f t="shared" si="7"/>
        <v>2.6286231722389055E-2</v>
      </c>
      <c r="V18" s="21">
        <f t="shared" si="7"/>
        <v>2.6914672614373462E-2</v>
      </c>
      <c r="W18" s="21">
        <f t="shared" si="7"/>
        <v>3.1306312896912089E-2</v>
      </c>
      <c r="X18" s="21">
        <f t="shared" si="7"/>
        <v>2.9316971118536539E-2</v>
      </c>
      <c r="Y18" s="21">
        <f t="shared" si="7"/>
        <v>2.4697145943674996E-2</v>
      </c>
      <c r="Z18" s="21">
        <f t="shared" si="7"/>
        <v>2.3681003313563605E-2</v>
      </c>
      <c r="AA18" s="21">
        <f t="shared" si="7"/>
        <v>1.864166302214209E-2</v>
      </c>
      <c r="AB18" s="21">
        <f t="shared" si="7"/>
        <v>1.667358446593676E-2</v>
      </c>
      <c r="AC18" s="21">
        <f t="shared" si="7"/>
        <v>2.5504728485956522E-2</v>
      </c>
      <c r="AD18" s="21">
        <f t="shared" si="7"/>
        <v>4.1352494722241971E-2</v>
      </c>
      <c r="AE18" s="21">
        <f t="shared" si="7"/>
        <v>3.4018511059914616E-2</v>
      </c>
      <c r="AF18" s="21">
        <f t="shared" si="7"/>
        <v>3.1757718808223853E-2</v>
      </c>
      <c r="AG18" s="21">
        <f t="shared" si="7"/>
        <v>2.8144122877357205E-2</v>
      </c>
      <c r="AH18" s="21">
        <f t="shared" si="7"/>
        <v>3.2148323068438414E-2</v>
      </c>
      <c r="AI18" s="21">
        <f t="shared" si="7"/>
        <v>2.9784910211806036E-2</v>
      </c>
      <c r="AJ18" s="21">
        <f t="shared" si="7"/>
        <v>2.1369629871057862E-2</v>
      </c>
      <c r="AK18" s="21">
        <f t="shared" si="7"/>
        <v>2.7598445156687353E-2</v>
      </c>
      <c r="AL18" s="21">
        <f t="shared" ref="AL18:AN18" si="9">AL9/AL4</f>
        <v>2.0091653408361124E-2</v>
      </c>
      <c r="AM18" s="21">
        <f t="shared" si="9"/>
        <v>3.1767158030704741E-2</v>
      </c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</row>
    <row r="19" spans="1:63" x14ac:dyDescent="0.25">
      <c r="A19" s="17" t="s">
        <v>32</v>
      </c>
      <c r="B19" s="17"/>
      <c r="C19" s="17"/>
      <c r="D19" s="17"/>
      <c r="E19" s="17"/>
      <c r="F19" s="21">
        <f t="shared" ref="F19:L19" si="10">F9/F5</f>
        <v>3.0016916209949242E-3</v>
      </c>
      <c r="G19" s="21">
        <f t="shared" si="10"/>
        <v>3.0006045988807072E-3</v>
      </c>
      <c r="H19" s="21">
        <f t="shared" si="10"/>
        <v>2.1727589630791866E-3</v>
      </c>
      <c r="I19" s="21">
        <f t="shared" si="10"/>
        <v>6.4641823669178968E-3</v>
      </c>
      <c r="J19" s="21">
        <f t="shared" si="10"/>
        <v>7.2589412686894245E-3</v>
      </c>
      <c r="K19" s="21">
        <f t="shared" si="10"/>
        <v>7.1330864799041766E-3</v>
      </c>
      <c r="L19" s="21">
        <f t="shared" si="10"/>
        <v>7.251677261496209E-3</v>
      </c>
      <c r="M19" s="21">
        <f>M9/M5</f>
        <v>7.4812951819277218E-3</v>
      </c>
      <c r="N19" s="21">
        <f t="shared" ref="N19:AM19" si="11">N9/N5</f>
        <v>7.8595861059576957E-3</v>
      </c>
      <c r="O19" s="21">
        <f>O9/O5</f>
        <v>6.9382573544584849E-3</v>
      </c>
      <c r="P19" s="21">
        <f t="shared" ref="P19" si="12">P9/P5</f>
        <v>7.3360788346996412E-3</v>
      </c>
      <c r="Q19" s="21">
        <f t="shared" si="11"/>
        <v>6.9495273284445446E-3</v>
      </c>
      <c r="R19" s="21">
        <f t="shared" si="11"/>
        <v>3.4257606514311971E-3</v>
      </c>
      <c r="S19" s="21">
        <f t="shared" si="11"/>
        <v>5.9572192944764889E-3</v>
      </c>
      <c r="T19" s="21">
        <f t="shared" si="11"/>
        <v>7.2549540694280719E-3</v>
      </c>
      <c r="U19" s="21">
        <f t="shared" si="11"/>
        <v>7.1379806162374685E-3</v>
      </c>
      <c r="V19" s="21">
        <f t="shared" si="11"/>
        <v>7.4027689280930552E-3</v>
      </c>
      <c r="W19" s="21">
        <f t="shared" si="11"/>
        <v>8.3436902526619824E-3</v>
      </c>
      <c r="X19" s="21">
        <f t="shared" si="11"/>
        <v>7.6741811185682711E-3</v>
      </c>
      <c r="Y19" s="21">
        <f t="shared" si="11"/>
        <v>6.1046367002056739E-3</v>
      </c>
      <c r="Z19" s="21">
        <f t="shared" si="11"/>
        <v>6.0585115403044608E-3</v>
      </c>
      <c r="AA19" s="21">
        <f t="shared" si="11"/>
        <v>4.1761212285346466E-3</v>
      </c>
      <c r="AB19" s="21">
        <f t="shared" si="11"/>
        <v>3.3885724814272746E-3</v>
      </c>
      <c r="AC19" s="21">
        <f t="shared" si="11"/>
        <v>6.8474621796868734E-3</v>
      </c>
      <c r="AD19" s="21">
        <f t="shared" si="11"/>
        <v>1.1619739436655759E-2</v>
      </c>
      <c r="AE19" s="21">
        <f t="shared" si="11"/>
        <v>9.7591891592478074E-3</v>
      </c>
      <c r="AF19" s="21">
        <f t="shared" si="11"/>
        <v>8.4636916929236184E-3</v>
      </c>
      <c r="AG19" s="21">
        <f t="shared" si="11"/>
        <v>7.1531350443893773E-3</v>
      </c>
      <c r="AH19" s="21">
        <f t="shared" si="11"/>
        <v>6.7023877842845867E-3</v>
      </c>
      <c r="AI19" s="21">
        <f t="shared" si="11"/>
        <v>5.8411498002076999E-3</v>
      </c>
      <c r="AJ19" s="21">
        <f t="shared" si="11"/>
        <v>3.8621390651287532E-3</v>
      </c>
      <c r="AK19" s="21">
        <f t="shared" si="11"/>
        <v>6.1557345906934589E-3</v>
      </c>
      <c r="AL19" s="21">
        <f t="shared" si="11"/>
        <v>3.99952054547983E-3</v>
      </c>
      <c r="AM19" s="21">
        <f t="shared" si="11"/>
        <v>7.4505829164611273E-3</v>
      </c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</row>
    <row r="20" spans="1:63" x14ac:dyDescent="0.25">
      <c r="A20" s="17" t="s">
        <v>33</v>
      </c>
      <c r="B20" s="17"/>
      <c r="C20" s="17"/>
      <c r="D20" s="17"/>
      <c r="E20" s="17"/>
      <c r="F20" s="21">
        <f t="shared" ref="F20:L20" si="13">F10/F5</f>
        <v>1.8916814584555335E-2</v>
      </c>
      <c r="G20" s="21">
        <f t="shared" si="13"/>
        <v>3.0495994954911333E-2</v>
      </c>
      <c r="H20" s="21">
        <f t="shared" si="13"/>
        <v>6.4588455571642403E-2</v>
      </c>
      <c r="I20" s="21">
        <f t="shared" si="13"/>
        <v>2.9284878365771851E-2</v>
      </c>
      <c r="J20" s="21">
        <f t="shared" si="13"/>
        <v>3.933097567206631E-2</v>
      </c>
      <c r="K20" s="21">
        <f t="shared" si="13"/>
        <v>7.7656095238184106E-2</v>
      </c>
      <c r="L20" s="21">
        <f t="shared" si="13"/>
        <v>2.4584730806766941E-2</v>
      </c>
      <c r="M20" s="21">
        <f>M10/M5</f>
        <v>3.7896860147315338E-2</v>
      </c>
      <c r="N20" s="21">
        <f t="shared" ref="N20:AM20" si="14">N10/N5</f>
        <v>7.8467766599588942E-2</v>
      </c>
      <c r="O20" s="21">
        <f>O10/O5</f>
        <v>2.3836350165002001E-2</v>
      </c>
      <c r="P20" s="21">
        <f t="shared" ref="P20" si="15">P10/P5</f>
        <v>3.5485593970978495E-2</v>
      </c>
      <c r="Q20" s="21">
        <f t="shared" si="14"/>
        <v>7.2162956529945435E-2</v>
      </c>
      <c r="R20" s="21">
        <f t="shared" si="14"/>
        <v>1.3591283547130928E-2</v>
      </c>
      <c r="S20" s="21">
        <f t="shared" si="14"/>
        <v>1.8393986927549077E-2</v>
      </c>
      <c r="T20" s="21">
        <f t="shared" si="14"/>
        <v>1.8685396012173835E-2</v>
      </c>
      <c r="U20" s="21">
        <f t="shared" si="14"/>
        <v>1.8592214783545259E-2</v>
      </c>
      <c r="V20" s="21">
        <f t="shared" si="14"/>
        <v>1.738396235850535E-2</v>
      </c>
      <c r="W20" s="21">
        <f t="shared" si="14"/>
        <v>1.5937487822775164E-2</v>
      </c>
      <c r="X20" s="21">
        <f t="shared" si="14"/>
        <v>1.5732328074100257E-2</v>
      </c>
      <c r="Y20" s="21">
        <f t="shared" si="14"/>
        <v>1.29065171047497E-2</v>
      </c>
      <c r="Z20" s="21">
        <f t="shared" si="14"/>
        <v>1.3356977410986208E-2</v>
      </c>
      <c r="AA20" s="21">
        <f t="shared" si="14"/>
        <v>1.3618801407655862E-2</v>
      </c>
      <c r="AB20" s="21">
        <f t="shared" si="14"/>
        <v>1.4712890250810396E-2</v>
      </c>
      <c r="AC20" s="21">
        <f t="shared" si="14"/>
        <v>1.722888553518255E-2</v>
      </c>
      <c r="AD20" s="21">
        <f t="shared" si="14"/>
        <v>1.5572526076447274E-2</v>
      </c>
      <c r="AE20" s="21">
        <f t="shared" si="14"/>
        <v>0</v>
      </c>
      <c r="AF20" s="21">
        <f t="shared" si="14"/>
        <v>0</v>
      </c>
      <c r="AG20" s="21">
        <f t="shared" si="14"/>
        <v>0</v>
      </c>
      <c r="AH20" s="21">
        <f t="shared" si="14"/>
        <v>0</v>
      </c>
      <c r="AI20" s="21">
        <f t="shared" si="14"/>
        <v>0</v>
      </c>
      <c r="AJ20" s="21">
        <f t="shared" si="14"/>
        <v>0</v>
      </c>
      <c r="AK20" s="21">
        <f t="shared" si="14"/>
        <v>0</v>
      </c>
      <c r="AL20" s="21">
        <f t="shared" si="14"/>
        <v>6.8445408778967445E-3</v>
      </c>
      <c r="AM20" s="21">
        <f t="shared" si="14"/>
        <v>2.2674344209363595E-2</v>
      </c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</row>
    <row r="21" spans="1:63" x14ac:dyDescent="0.25">
      <c r="A21" s="17" t="s">
        <v>34</v>
      </c>
      <c r="B21" s="17"/>
      <c r="C21" s="17"/>
      <c r="D21" s="17"/>
      <c r="E21" s="17"/>
      <c r="F21" s="21">
        <f t="shared" ref="F21:L21" si="16">F2/F5</f>
        <v>9.5340471441824642E-2</v>
      </c>
      <c r="G21" s="21">
        <f t="shared" si="16"/>
        <v>9.24649216568635E-2</v>
      </c>
      <c r="H21" s="21">
        <f t="shared" si="16"/>
        <v>9.0832747908943814E-2</v>
      </c>
      <c r="I21" s="21">
        <f t="shared" si="16"/>
        <v>0.10102023615852018</v>
      </c>
      <c r="J21" s="21">
        <f t="shared" si="16"/>
        <v>0.10315843797453222</v>
      </c>
      <c r="K21" s="21">
        <f t="shared" si="16"/>
        <v>0.10044208908839063</v>
      </c>
      <c r="L21" s="21">
        <f t="shared" si="16"/>
        <v>0.10175256276855695</v>
      </c>
      <c r="M21" s="21">
        <f>M2/M5</f>
        <v>0.10194530669151596</v>
      </c>
      <c r="N21" s="21">
        <f t="shared" ref="N21:AM21" si="17">N2/N5</f>
        <v>9.7387145421641133E-2</v>
      </c>
      <c r="O21" s="21">
        <f>O2/O5</f>
        <v>0.10867488896950626</v>
      </c>
      <c r="P21" s="21">
        <f t="shared" ref="P21" si="18">P2/P5</f>
        <v>0.11511895692236111</v>
      </c>
      <c r="Q21" s="21">
        <f t="shared" si="17"/>
        <v>0.11356620151867768</v>
      </c>
      <c r="R21" s="21">
        <f t="shared" si="17"/>
        <v>0.10039994706485629</v>
      </c>
      <c r="S21" s="21">
        <f t="shared" si="17"/>
        <v>0.1023160780998195</v>
      </c>
      <c r="T21" s="21">
        <f t="shared" si="17"/>
        <v>0.10518966501687152</v>
      </c>
      <c r="U21" s="21">
        <f t="shared" si="17"/>
        <v>0.10882228052522981</v>
      </c>
      <c r="V21" s="21">
        <f t="shared" si="17"/>
        <v>0.11249434436375001</v>
      </c>
      <c r="W21" s="21">
        <f t="shared" si="17"/>
        <v>0.10097715912819244</v>
      </c>
      <c r="X21" s="21">
        <f t="shared" si="17"/>
        <v>0.10073957834777525</v>
      </c>
      <c r="Y21" s="21">
        <f t="shared" si="17"/>
        <v>0.10320991113257545</v>
      </c>
      <c r="Z21" s="21">
        <f t="shared" si="17"/>
        <v>0.11349815254912506</v>
      </c>
      <c r="AA21" s="21">
        <f t="shared" si="17"/>
        <v>9.8961038620550723E-2</v>
      </c>
      <c r="AB21" s="21">
        <f t="shared" si="17"/>
        <v>8.7566761746088614E-2</v>
      </c>
      <c r="AC21" s="21">
        <f t="shared" si="17"/>
        <v>0</v>
      </c>
      <c r="AD21" s="21">
        <f t="shared" si="17"/>
        <v>0</v>
      </c>
      <c r="AE21" s="21">
        <f t="shared" si="17"/>
        <v>0</v>
      </c>
      <c r="AF21" s="21">
        <f t="shared" si="17"/>
        <v>0</v>
      </c>
      <c r="AG21" s="21">
        <f t="shared" si="17"/>
        <v>0</v>
      </c>
      <c r="AH21" s="21">
        <f t="shared" si="17"/>
        <v>0</v>
      </c>
      <c r="AI21" s="21">
        <f t="shared" si="17"/>
        <v>0</v>
      </c>
      <c r="AJ21" s="21">
        <f t="shared" si="17"/>
        <v>0</v>
      </c>
      <c r="AK21" s="21">
        <f t="shared" si="17"/>
        <v>0</v>
      </c>
      <c r="AL21" s="21">
        <f t="shared" si="17"/>
        <v>0</v>
      </c>
      <c r="AM21" s="21">
        <f t="shared" si="17"/>
        <v>0</v>
      </c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</row>
    <row r="22" spans="1:63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</row>
    <row r="23" spans="1:63" x14ac:dyDescent="0.25">
      <c r="A23" s="17" t="s">
        <v>35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</row>
    <row r="24" spans="1:63" x14ac:dyDescent="0.25">
      <c r="Z24" s="5"/>
      <c r="AA24" s="5"/>
      <c r="AB24" s="5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</row>
    <row r="25" spans="1:63" x14ac:dyDescent="0.25">
      <c r="U25" s="22"/>
      <c r="V25" s="22"/>
      <c r="Z25" s="5"/>
      <c r="AA25" s="5"/>
      <c r="AB25" s="5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</row>
    <row r="26" spans="1:63" x14ac:dyDescent="0.25">
      <c r="U26" s="22"/>
      <c r="V26" s="22"/>
      <c r="AC26" s="6"/>
      <c r="AD26" s="6"/>
      <c r="AE26" s="6"/>
      <c r="AF26" s="6"/>
      <c r="AG26" s="6"/>
      <c r="AH26" s="6"/>
      <c r="AI26" s="6"/>
      <c r="AJ26" s="6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</row>
    <row r="27" spans="1:63" x14ac:dyDescent="0.25">
      <c r="U27" s="9"/>
      <c r="V27" s="22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</row>
    <row r="28" spans="1:63" x14ac:dyDescent="0.25">
      <c r="U28" s="9"/>
      <c r="V28" s="22"/>
      <c r="AC28" s="6"/>
      <c r="AD28" s="6"/>
      <c r="AE28" s="6"/>
      <c r="AF28" s="6"/>
      <c r="AG28" s="6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</row>
    <row r="29" spans="1:63" x14ac:dyDescent="0.25">
      <c r="U29" s="22"/>
      <c r="V29" s="22"/>
      <c r="AC29" s="6"/>
      <c r="AD29" s="6"/>
      <c r="AE29" s="6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</row>
    <row r="30" spans="1:63" x14ac:dyDescent="0.25"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</row>
    <row r="31" spans="1:63" x14ac:dyDescent="0.25"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</row>
    <row r="32" spans="1:63" x14ac:dyDescent="0.25"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</row>
    <row r="33" spans="30:63" x14ac:dyDescent="0.25"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</row>
    <row r="34" spans="30:63" x14ac:dyDescent="0.25"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</row>
    <row r="35" spans="30:63" x14ac:dyDescent="0.25"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</row>
    <row r="36" spans="30:63" x14ac:dyDescent="0.25"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</row>
    <row r="37" spans="30:63" x14ac:dyDescent="0.25">
      <c r="AD37" s="9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</row>
    <row r="38" spans="30:63" x14ac:dyDescent="0.25">
      <c r="AD38" s="9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</row>
    <row r="39" spans="30:63" x14ac:dyDescent="0.25">
      <c r="AD39" s="9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</row>
    <row r="40" spans="30:63" x14ac:dyDescent="0.25"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</row>
    <row r="41" spans="30:63" x14ac:dyDescent="0.25"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</row>
    <row r="42" spans="30:63" x14ac:dyDescent="0.25"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</row>
    <row r="43" spans="30:63" x14ac:dyDescent="0.25"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</row>
    <row r="44" spans="30:63" x14ac:dyDescent="0.25"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</row>
    <row r="45" spans="30:63" x14ac:dyDescent="0.25"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</row>
    <row r="46" spans="30:63" x14ac:dyDescent="0.25"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</row>
    <row r="47" spans="30:63" x14ac:dyDescent="0.25"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</row>
    <row r="48" spans="30:63" x14ac:dyDescent="0.25"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</row>
    <row r="49" spans="31:63" x14ac:dyDescent="0.25"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</row>
    <row r="50" spans="31:63" x14ac:dyDescent="0.25"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</row>
    <row r="51" spans="31:63" x14ac:dyDescent="0.25"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</row>
    <row r="52" spans="31:63" x14ac:dyDescent="0.25"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</row>
    <row r="53" spans="31:63" x14ac:dyDescent="0.25"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</row>
    <row r="54" spans="31:63" x14ac:dyDescent="0.25"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</row>
    <row r="55" spans="31:63" x14ac:dyDescent="0.25"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</row>
    <row r="56" spans="31:63" x14ac:dyDescent="0.25"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</row>
    <row r="57" spans="31:63" x14ac:dyDescent="0.25"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</row>
    <row r="58" spans="31:63" x14ac:dyDescent="0.25"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</row>
    <row r="59" spans="31:63" x14ac:dyDescent="0.25"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</row>
    <row r="60" spans="31:63" x14ac:dyDescent="0.25"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</row>
    <row r="61" spans="31:63" x14ac:dyDescent="0.25"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</row>
    <row r="62" spans="31:63" x14ac:dyDescent="0.25"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</row>
    <row r="63" spans="31:63" x14ac:dyDescent="0.25"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</row>
    <row r="64" spans="31:63" x14ac:dyDescent="0.25"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</row>
    <row r="65" spans="31:63" x14ac:dyDescent="0.25"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</row>
    <row r="66" spans="31:63" x14ac:dyDescent="0.25"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</row>
    <row r="67" spans="31:63" x14ac:dyDescent="0.25"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</row>
    <row r="68" spans="31:63" x14ac:dyDescent="0.25"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</row>
    <row r="69" spans="31:63" x14ac:dyDescent="0.25"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</row>
    <row r="70" spans="31:63" x14ac:dyDescent="0.25"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</row>
    <row r="71" spans="31:63" x14ac:dyDescent="0.25"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</row>
    <row r="72" spans="31:63" x14ac:dyDescent="0.25"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</row>
    <row r="73" spans="31:63" x14ac:dyDescent="0.25"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</row>
    <row r="74" spans="31:63" x14ac:dyDescent="0.25"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</row>
    <row r="75" spans="31:63" x14ac:dyDescent="0.25"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</row>
    <row r="76" spans="31:63" x14ac:dyDescent="0.25"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</row>
    <row r="77" spans="31:63" x14ac:dyDescent="0.25"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</row>
    <row r="78" spans="31:63" x14ac:dyDescent="0.25"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</row>
    <row r="79" spans="31:63" x14ac:dyDescent="0.25"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</row>
    <row r="80" spans="31:63" x14ac:dyDescent="0.25"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</row>
    <row r="81" spans="31:63" x14ac:dyDescent="0.25"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</row>
    <row r="82" spans="31:63" x14ac:dyDescent="0.25"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</row>
    <row r="83" spans="31:63" x14ac:dyDescent="0.25"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</row>
    <row r="84" spans="31:63" x14ac:dyDescent="0.25"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</row>
    <row r="85" spans="31:63" x14ac:dyDescent="0.25"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</row>
    <row r="86" spans="31:63" x14ac:dyDescent="0.25"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</row>
    <row r="87" spans="31:63" x14ac:dyDescent="0.25"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</row>
    <row r="88" spans="31:63" x14ac:dyDescent="0.25"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</row>
    <row r="89" spans="31:63" x14ac:dyDescent="0.25"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</row>
    <row r="90" spans="31:63" x14ac:dyDescent="0.25"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</row>
    <row r="91" spans="31:63" x14ac:dyDescent="0.25"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</row>
    <row r="92" spans="31:63" x14ac:dyDescent="0.25"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</row>
    <row r="93" spans="31:63" x14ac:dyDescent="0.25"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</row>
    <row r="94" spans="31:63" x14ac:dyDescent="0.25"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</row>
    <row r="95" spans="31:63" x14ac:dyDescent="0.25"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</row>
    <row r="96" spans="31:63" x14ac:dyDescent="0.25"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</row>
    <row r="97" spans="31:63" x14ac:dyDescent="0.25"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</row>
    <row r="98" spans="31:63" x14ac:dyDescent="0.25"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</row>
    <row r="99" spans="31:63" x14ac:dyDescent="0.25"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</row>
    <row r="100" spans="31:63" x14ac:dyDescent="0.25"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</row>
    <row r="101" spans="31:63" x14ac:dyDescent="0.25"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</row>
    <row r="102" spans="31:63" x14ac:dyDescent="0.25"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</row>
    <row r="103" spans="31:63" x14ac:dyDescent="0.25"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</row>
    <row r="104" spans="31:63" x14ac:dyDescent="0.25"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</row>
    <row r="105" spans="31:63" x14ac:dyDescent="0.25"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</row>
    <row r="106" spans="31:63" x14ac:dyDescent="0.25"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</row>
    <row r="107" spans="31:63" x14ac:dyDescent="0.25"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</row>
    <row r="108" spans="31:63" x14ac:dyDescent="0.25"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</row>
    <row r="109" spans="31:63" x14ac:dyDescent="0.25"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</row>
    <row r="110" spans="31:63" x14ac:dyDescent="0.25"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</row>
    <row r="111" spans="31:63" x14ac:dyDescent="0.25"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</row>
    <row r="112" spans="31:63" x14ac:dyDescent="0.25"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</row>
    <row r="113" spans="31:63" x14ac:dyDescent="0.25"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</row>
    <row r="114" spans="31:63" x14ac:dyDescent="0.25"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</row>
    <row r="115" spans="31:63" x14ac:dyDescent="0.25"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</row>
    <row r="116" spans="31:63" x14ac:dyDescent="0.25"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</row>
    <row r="117" spans="31:63" x14ac:dyDescent="0.25"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</row>
    <row r="118" spans="31:63" x14ac:dyDescent="0.25"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</row>
    <row r="119" spans="31:63" x14ac:dyDescent="0.25"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</row>
    <row r="120" spans="31:63" x14ac:dyDescent="0.25"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</row>
    <row r="121" spans="31:63" x14ac:dyDescent="0.25"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</row>
    <row r="122" spans="31:63" x14ac:dyDescent="0.25"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</row>
    <row r="123" spans="31:63" x14ac:dyDescent="0.25"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</row>
    <row r="124" spans="31:63" x14ac:dyDescent="0.25"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</row>
    <row r="125" spans="31:63" x14ac:dyDescent="0.25"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</row>
    <row r="126" spans="31:63" x14ac:dyDescent="0.25"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</row>
    <row r="127" spans="31:63" x14ac:dyDescent="0.25"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</row>
    <row r="128" spans="31:63" x14ac:dyDescent="0.25"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</row>
    <row r="129" spans="31:63" x14ac:dyDescent="0.25"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</row>
    <row r="130" spans="31:63" x14ac:dyDescent="0.25"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</row>
    <row r="131" spans="31:63" x14ac:dyDescent="0.25"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</row>
    <row r="132" spans="31:63" x14ac:dyDescent="0.25"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</row>
    <row r="133" spans="31:63" x14ac:dyDescent="0.25"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</row>
    <row r="134" spans="31:63" x14ac:dyDescent="0.25"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</row>
    <row r="135" spans="31:63" x14ac:dyDescent="0.25"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</row>
    <row r="136" spans="31:63" x14ac:dyDescent="0.25"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</row>
    <row r="137" spans="31:63" x14ac:dyDescent="0.25"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</row>
    <row r="138" spans="31:63" x14ac:dyDescent="0.25"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</row>
    <row r="139" spans="31:63" x14ac:dyDescent="0.25"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</row>
    <row r="140" spans="31:63" x14ac:dyDescent="0.25"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</row>
    <row r="141" spans="31:63" x14ac:dyDescent="0.25"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</row>
    <row r="142" spans="31:63" x14ac:dyDescent="0.25"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</row>
    <row r="143" spans="31:63" x14ac:dyDescent="0.25"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</row>
    <row r="144" spans="31:63" x14ac:dyDescent="0.25"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Penetrasyon FKB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Emre Kirsan</dc:creator>
  <cp:lastModifiedBy>Emre Kirsan</cp:lastModifiedBy>
  <dcterms:created xsi:type="dcterms:W3CDTF">2020-03-02T12:21:12Z</dcterms:created>
  <dcterms:modified xsi:type="dcterms:W3CDTF">2020-03-02T12:50:11Z</dcterms:modified>
</cp:coreProperties>
</file>