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\AppData\Local\Microsoft\Windows\INetCache\Content.Outlook\DIUXPB62\"/>
    </mc:Choice>
  </mc:AlternateContent>
  <bookViews>
    <workbookView xWindow="0" yWindow="0" windowWidth="28800" windowHeight="11910"/>
  </bookViews>
  <sheets>
    <sheet name="Penetrasyon2022" sheetId="12" r:id="rId1"/>
    <sheet name="Penetrasyon2022 (ing)" sheetId="13" r:id="rId2"/>
    <sheet name="Penetrasyon2021" sheetId="10" r:id="rId3"/>
    <sheet name="Penetrasyon2021 (ing)" sheetId="11" r:id="rId4"/>
    <sheet name="Penetrasyon2020" sheetId="8" r:id="rId5"/>
    <sheet name="Penetrasyon2020 (ing)" sheetId="9" r:id="rId6"/>
    <sheet name="Penetrasyon2019" sheetId="6" r:id="rId7"/>
    <sheet name="Penetrasyon (ing)" sheetId="7" r:id="rId8"/>
    <sheet name="Penetrasyon2018" sheetId="4" r:id="rId9"/>
    <sheet name="Penetrasyon2018 (ing)" sheetId="5" r:id="rId10"/>
    <sheet name="Penetrasyon2017" sheetId="2" r:id="rId11"/>
    <sheet name="Penetrasyon2017 (ing)" sheetId="3" r:id="rId12"/>
    <sheet name="Penetrasyon_2016" sheetId="1" r:id="rId13"/>
  </sheets>
  <externalReferences>
    <externalReference r:id="rId14"/>
  </externalReferences>
  <definedNames>
    <definedName name="_xlnm.Print_Area" localSheetId="8">Penetrasyon2018!$A$17:$O$31</definedName>
    <definedName name="_xlnm.Print_Area" localSheetId="6">Penetrasyon2019!$A$17:$O$31</definedName>
    <definedName name="_xlnm.Print_Area" localSheetId="4">Penetrasyon2020!$A$17:$O$31</definedName>
    <definedName name="_xlnm.Print_Area" localSheetId="2">Penetrasyon2021!$B$17:$P$31</definedName>
    <definedName name="_xlnm.Print_Area" localSheetId="0">Penetrasyon2022!$B$17:$N$32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11" l="1"/>
  <c r="Y42" i="11"/>
  <c r="W42" i="11"/>
  <c r="U42" i="11"/>
  <c r="S42" i="11"/>
  <c r="Q42" i="11"/>
  <c r="P42" i="11"/>
  <c r="N42" i="11"/>
  <c r="L42" i="11"/>
  <c r="J42" i="11"/>
  <c r="H42" i="11"/>
  <c r="F42" i="11"/>
  <c r="D42" i="11"/>
  <c r="B42" i="11"/>
  <c r="D19" i="11"/>
  <c r="D37" i="11" s="1"/>
  <c r="B1" i="11"/>
  <c r="H31" i="11"/>
  <c r="Z41" i="11" s="1"/>
  <c r="D31" i="11"/>
  <c r="Z37" i="11" s="1"/>
  <c r="H30" i="11"/>
  <c r="Y41" i="11" s="1"/>
  <c r="D30" i="11"/>
  <c r="Y37" i="11" s="1"/>
  <c r="H29" i="11"/>
  <c r="W41" i="11" s="1"/>
  <c r="H28" i="11"/>
  <c r="U41" i="11" s="1"/>
  <c r="H27" i="11"/>
  <c r="Q41" i="11" s="1"/>
  <c r="D27" i="11"/>
  <c r="S37" i="11" s="1"/>
  <c r="H26" i="11"/>
  <c r="S41" i="11" s="1"/>
  <c r="D26" i="11"/>
  <c r="Q37" i="11" s="1"/>
  <c r="H25" i="11"/>
  <c r="P41" i="11" s="1"/>
  <c r="H24" i="11"/>
  <c r="N41" i="11" s="1"/>
  <c r="H23" i="11"/>
  <c r="L41" i="11" s="1"/>
  <c r="H22" i="11"/>
  <c r="J41" i="11" s="1"/>
  <c r="D22" i="11"/>
  <c r="J37" i="11" s="1"/>
  <c r="H21" i="11"/>
  <c r="H41" i="11" s="1"/>
  <c r="H20" i="11"/>
  <c r="F41" i="11" s="1"/>
  <c r="H19" i="11"/>
  <c r="D41" i="11" s="1"/>
  <c r="D18" i="11" l="1"/>
  <c r="B37" i="11" s="1"/>
  <c r="F25" i="11"/>
  <c r="D28" i="11"/>
  <c r="U37" i="11" s="1"/>
  <c r="F29" i="11"/>
  <c r="F28" i="11"/>
  <c r="D21" i="11"/>
  <c r="H37" i="11" s="1"/>
  <c r="D23" i="11"/>
  <c r="L37" i="11" s="1"/>
  <c r="F27" i="11"/>
  <c r="L27" i="11" s="1"/>
  <c r="F31" i="11"/>
  <c r="L31" i="11" s="1"/>
  <c r="F21" i="11"/>
  <c r="D24" i="11"/>
  <c r="N37" i="11" s="1"/>
  <c r="F19" i="11"/>
  <c r="L19" i="11" s="1"/>
  <c r="F20" i="11"/>
  <c r="F24" i="11"/>
  <c r="F18" i="11"/>
  <c r="L18" i="11" s="1"/>
  <c r="F23" i="11"/>
  <c r="H18" i="11"/>
  <c r="B41" i="11" s="1"/>
  <c r="F22" i="11"/>
  <c r="L22" i="11" s="1"/>
  <c r="D25" i="11"/>
  <c r="P37" i="11" s="1"/>
  <c r="F26" i="11"/>
  <c r="L26" i="11" s="1"/>
  <c r="D29" i="11"/>
  <c r="W37" i="11" s="1"/>
  <c r="F30" i="11"/>
  <c r="L30" i="11" s="1"/>
  <c r="D20" i="11"/>
  <c r="F37" i="11" s="1"/>
  <c r="X41" i="7"/>
  <c r="W41" i="7"/>
  <c r="U41" i="7"/>
  <c r="S41" i="7"/>
  <c r="Q41" i="7"/>
  <c r="P41" i="7"/>
  <c r="N41" i="7"/>
  <c r="L41" i="7"/>
  <c r="J41" i="7"/>
  <c r="H41" i="7"/>
  <c r="F41" i="7"/>
  <c r="D41" i="7"/>
  <c r="B41" i="7"/>
  <c r="H30" i="7"/>
  <c r="X40" i="7" s="1"/>
  <c r="F30" i="7"/>
  <c r="D30" i="7"/>
  <c r="X36" i="7" s="1"/>
  <c r="H29" i="7"/>
  <c r="W40" i="7" s="1"/>
  <c r="F29" i="7"/>
  <c r="D29" i="7"/>
  <c r="W36" i="7" s="1"/>
  <c r="H28" i="7"/>
  <c r="U40" i="7" s="1"/>
  <c r="F28" i="7"/>
  <c r="D28" i="7"/>
  <c r="U36" i="7" s="1"/>
  <c r="H27" i="7"/>
  <c r="S40" i="7" s="1"/>
  <c r="F27" i="7"/>
  <c r="D27" i="7"/>
  <c r="S36" i="7" s="1"/>
  <c r="H26" i="7"/>
  <c r="Q40" i="7" s="1"/>
  <c r="F26" i="7"/>
  <c r="D26" i="7"/>
  <c r="Q36" i="7" s="1"/>
  <c r="H25" i="7"/>
  <c r="P40" i="7" s="1"/>
  <c r="F25" i="7"/>
  <c r="D25" i="7"/>
  <c r="P36" i="7" s="1"/>
  <c r="H24" i="7"/>
  <c r="N40" i="7" s="1"/>
  <c r="F24" i="7"/>
  <c r="D24" i="7"/>
  <c r="N36" i="7" s="1"/>
  <c r="H23" i="7"/>
  <c r="L40" i="7" s="1"/>
  <c r="F23" i="7"/>
  <c r="D23" i="7"/>
  <c r="L36" i="7" s="1"/>
  <c r="H22" i="7"/>
  <c r="J40" i="7" s="1"/>
  <c r="F22" i="7"/>
  <c r="D22" i="7"/>
  <c r="J36" i="7" s="1"/>
  <c r="H21" i="7"/>
  <c r="H40" i="7" s="1"/>
  <c r="F21" i="7"/>
  <c r="D21" i="7"/>
  <c r="H36" i="7" s="1"/>
  <c r="H20" i="7"/>
  <c r="F40" i="7" s="1"/>
  <c r="F20" i="7"/>
  <c r="D20" i="7"/>
  <c r="F36" i="7" s="1"/>
  <c r="H19" i="7"/>
  <c r="D40" i="7" s="1"/>
  <c r="F19" i="7"/>
  <c r="D19" i="7"/>
  <c r="D36" i="7" s="1"/>
  <c r="H18" i="7"/>
  <c r="B40" i="7" s="1"/>
  <c r="F18" i="7"/>
  <c r="D18" i="7"/>
  <c r="B36" i="7" s="1"/>
  <c r="L20" i="11" l="1"/>
  <c r="L21" i="11"/>
  <c r="L24" i="11"/>
  <c r="L23" i="7"/>
  <c r="L23" i="11"/>
  <c r="L19" i="7"/>
  <c r="L27" i="7"/>
  <c r="L29" i="11"/>
  <c r="L25" i="11"/>
  <c r="L28" i="11"/>
  <c r="L21" i="7"/>
  <c r="L20" i="7"/>
  <c r="L24" i="7"/>
  <c r="L18" i="7"/>
  <c r="L22" i="7"/>
  <c r="L26" i="7"/>
  <c r="L30" i="7"/>
  <c r="L25" i="7"/>
  <c r="L29" i="7"/>
  <c r="L28" i="7"/>
</calcChain>
</file>

<file path=xl/sharedStrings.xml><?xml version="1.0" encoding="utf-8"?>
<sst xmlns="http://schemas.openxmlformats.org/spreadsheetml/2006/main" count="579" uniqueCount="52">
  <si>
    <t>GDP</t>
  </si>
  <si>
    <t>Faktoring ciro</t>
  </si>
  <si>
    <t>Faktoring Şirket Sayısı</t>
  </si>
  <si>
    <t>Faktoring Cirosu/ GSYİMH (%)</t>
  </si>
  <si>
    <t>Dünya</t>
  </si>
  <si>
    <t>Avrupa</t>
  </si>
  <si>
    <t>Belçika</t>
  </si>
  <si>
    <t>İngiltere</t>
  </si>
  <si>
    <t>İspanya</t>
  </si>
  <si>
    <t>İtalya</t>
  </si>
  <si>
    <t>Fransa</t>
  </si>
  <si>
    <t>Hollanda</t>
  </si>
  <si>
    <t>Almanya</t>
  </si>
  <si>
    <t>Türkiye</t>
  </si>
  <si>
    <t>Çin</t>
  </si>
  <si>
    <t>Japonya</t>
  </si>
  <si>
    <t>ABD</t>
  </si>
  <si>
    <t>GSMH</t>
  </si>
  <si>
    <t>Million USD</t>
  </si>
  <si>
    <t>Factoring Volume</t>
  </si>
  <si>
    <t>Company</t>
  </si>
  <si>
    <t>Factoring Volume/ GDP (%)</t>
  </si>
  <si>
    <t>World</t>
  </si>
  <si>
    <t>Europe</t>
  </si>
  <si>
    <t>Belgium</t>
  </si>
  <si>
    <t>UK</t>
  </si>
  <si>
    <t>Spain</t>
  </si>
  <si>
    <t>Italy</t>
  </si>
  <si>
    <t>France</t>
  </si>
  <si>
    <t>Holland</t>
  </si>
  <si>
    <t>Germany</t>
  </si>
  <si>
    <t>Turkey</t>
  </si>
  <si>
    <t>China</t>
  </si>
  <si>
    <t>Japan</t>
  </si>
  <si>
    <t>USA</t>
  </si>
  <si>
    <t>Faktoring Cirosu/ GSMH (%)</t>
  </si>
  <si>
    <t>GSMH(mil. USD)</t>
  </si>
  <si>
    <t>Şirket Sayısı</t>
  </si>
  <si>
    <t>Million EUR</t>
  </si>
  <si>
    <t>GDP(mio EUR)</t>
  </si>
  <si>
    <t>Company#</t>
  </si>
  <si>
    <t>Milyon USD</t>
  </si>
  <si>
    <t>Milyon Euro</t>
  </si>
  <si>
    <t>EURO</t>
  </si>
  <si>
    <t>Faktoring Şirket 
Sayısı</t>
  </si>
  <si>
    <t>GSMH(mil. EUR)</t>
  </si>
  <si>
    <t>Polonya</t>
  </si>
  <si>
    <t>GDP leri EURO ya çevirdim.</t>
  </si>
  <si>
    <t>Poland</t>
  </si>
  <si>
    <t>GSMH(milyar EUR)</t>
  </si>
  <si>
    <t>Billion EUR</t>
  </si>
  <si>
    <t>GDP(Billion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</si>
</sst>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#,##0_ ;\-#,##0\ 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2"/>
      <color rgb="FF222222"/>
      <name val="Arial"/>
      <family val="2"/>
      <charset val="162"/>
    </font>
    <font>
      <sz val="12"/>
      <color rgb="FF1122CC"/>
      <name val="Arial"/>
      <family val="2"/>
      <charset val="162"/>
    </font>
    <font>
      <sz val="14"/>
      <color rgb="FF222222"/>
      <name val="Arial"/>
      <family val="2"/>
      <charset val="162"/>
    </font>
    <font>
      <b/>
      <sz val="16"/>
      <color theme="1"/>
      <name val="Ebrima"/>
      <charset val="162"/>
    </font>
    <font>
      <b/>
      <sz val="11"/>
      <color theme="1"/>
      <name val="Ebrima"/>
      <charset val="162"/>
    </font>
    <font>
      <b/>
      <sz val="14"/>
      <color theme="1"/>
      <name val="Ebrima"/>
      <charset val="162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" fontId="3" fillId="0" borderId="0" xfId="1" applyNumberFormat="1" applyFont="1" applyAlignment="1">
      <alignment horizontal="left" vertical="center" wrapText="1"/>
    </xf>
    <xf numFmtId="0" fontId="2" fillId="0" borderId="0" xfId="0" applyFont="1"/>
    <xf numFmtId="165" fontId="2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/>
    <xf numFmtId="166" fontId="0" fillId="0" borderId="0" xfId="2" applyNumberFormat="1" applyFont="1"/>
    <xf numFmtId="9" fontId="0" fillId="0" borderId="0" xfId="2" applyFont="1"/>
    <xf numFmtId="166" fontId="0" fillId="0" borderId="0" xfId="0" applyNumberFormat="1"/>
    <xf numFmtId="165" fontId="0" fillId="0" borderId="0" xfId="1" applyNumberFormat="1" applyFont="1" applyAlignment="1">
      <alignment vertical="center" wrapText="1"/>
    </xf>
    <xf numFmtId="0" fontId="4" fillId="0" borderId="0" xfId="0" applyFont="1" applyFill="1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7" fontId="8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Penetrasyon2022!$L$17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EE2-4FF6-A88A-3002B5334A2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FEE2-4FF6-A88A-3002B5334A2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FEE2-4FF6-A88A-3002B5334A2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Penetrasyon2022!$J$18:$J$31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Penetrasyon2022!$L$18:$L$31</c:f>
              <c:numCache>
                <c:formatCode>0.0%</c:formatCode>
                <c:ptCount val="14"/>
                <c:pt idx="0">
                  <c:v>4.916817667370634E-3</c:v>
                </c:pt>
                <c:pt idx="1">
                  <c:v>0.1122091073901077</c:v>
                </c:pt>
                <c:pt idx="2">
                  <c:v>0.24277220821929496</c:v>
                </c:pt>
                <c:pt idx="3">
                  <c:v>0.13025136731179648</c:v>
                </c:pt>
                <c:pt idx="4">
                  <c:v>0.20855933669156912</c:v>
                </c:pt>
                <c:pt idx="5">
                  <c:v>0.16662328529640294</c:v>
                </c:pt>
                <c:pt idx="6">
                  <c:v>0.1713471693087473</c:v>
                </c:pt>
                <c:pt idx="7">
                  <c:v>0.18681184321442457</c:v>
                </c:pt>
                <c:pt idx="8">
                  <c:v>0.16143354821814279</c:v>
                </c:pt>
                <c:pt idx="9">
                  <c:v>0.10360214283650973</c:v>
                </c:pt>
                <c:pt idx="10">
                  <c:v>3.0086141591576087E-2</c:v>
                </c:pt>
                <c:pt idx="11">
                  <c:v>3.6331559606035964E-2</c:v>
                </c:pt>
                <c:pt idx="12">
                  <c:v>1.5314419209518836E-2</c:v>
                </c:pt>
                <c:pt idx="13">
                  <c:v>1.012983721679162E-2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E2-4FF6-A88A-3002B5334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90024"/>
        <c:axId val="209586496"/>
      </c:barChart>
      <c:catAx>
        <c:axId val="20959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6496"/>
        <c:crosses val="autoZero"/>
        <c:auto val="1"/>
        <c:lblAlgn val="ctr"/>
        <c:lblOffset val="100"/>
        <c:noMultiLvlLbl val="0"/>
      </c:catAx>
      <c:valAx>
        <c:axId val="209586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90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'Penetrasyon2018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'Penetrasyon2018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'Penetrasyon2018 (ing)'!$L$18:$L$30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184"/>
        <c:axId val="664035088"/>
      </c:barChart>
      <c:catAx>
        <c:axId val="66404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5088"/>
        <c:crosses val="autoZero"/>
        <c:auto val="1"/>
        <c:lblAlgn val="ctr"/>
        <c:lblOffset val="100"/>
        <c:noMultiLvlLbl val="0"/>
      </c:catAx>
      <c:valAx>
        <c:axId val="6640350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Penetrasyon2017!$L$17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Penetrasyon2017!$J$18:$J$30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Penetrasyon2017!$L$18:$L$30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576"/>
        <c:axId val="664031952"/>
      </c:barChart>
      <c:catAx>
        <c:axId val="664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1952"/>
        <c:crosses val="autoZero"/>
        <c:auto val="1"/>
        <c:lblAlgn val="ctr"/>
        <c:lblOffset val="100"/>
        <c:noMultiLvlLbl val="0"/>
      </c:catAx>
      <c:valAx>
        <c:axId val="6640319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'Penetrasyon2017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'Penetrasyon2017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'Penetrasyon2017 (ing)'!$L$18:$L$30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1560"/>
        <c:axId val="664033128"/>
      </c:barChart>
      <c:catAx>
        <c:axId val="6640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3128"/>
        <c:crosses val="autoZero"/>
        <c:auto val="1"/>
        <c:lblAlgn val="ctr"/>
        <c:lblOffset val="100"/>
        <c:noMultiLvlLbl val="0"/>
      </c:catAx>
      <c:valAx>
        <c:axId val="6640331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Penetrasyon_2016!$L$17</c:f>
              <c:strCache>
                <c:ptCount val="1"/>
                <c:pt idx="0">
                  <c:v>Faktoring Cirosu/ GSYİMH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1B4-46BD-94A0-D34238CE9F5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Penetrasyon_2016!$J$18:$J$30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Penetrasyon_2016!$L$18:$L$30</c:f>
              <c:numCache>
                <c:formatCode>0.0%</c:formatCode>
                <c:ptCount val="13"/>
                <c:pt idx="0">
                  <c:v>3.4722835131702129E-2</c:v>
                </c:pt>
                <c:pt idx="1">
                  <c:v>8.9147886104234714E-2</c:v>
                </c:pt>
                <c:pt idx="2">
                  <c:v>0.14896562050345627</c:v>
                </c:pt>
                <c:pt idx="3">
                  <c:v>0.13797626611769387</c:v>
                </c:pt>
                <c:pt idx="4">
                  <c:v>0.11722572312317948</c:v>
                </c:pt>
                <c:pt idx="5">
                  <c:v>0.1246729802858064</c:v>
                </c:pt>
                <c:pt idx="6">
                  <c:v>0.12023540841577052</c:v>
                </c:pt>
                <c:pt idx="7">
                  <c:v>0.11880925125823069</c:v>
                </c:pt>
                <c:pt idx="8">
                  <c:v>6.915560553615778E-2</c:v>
                </c:pt>
                <c:pt idx="9">
                  <c:v>4.5216459167000893E-2</c:v>
                </c:pt>
                <c:pt idx="10">
                  <c:v>2.9773655255352596E-2</c:v>
                </c:pt>
                <c:pt idx="11">
                  <c:v>1.1070552414808714E-2</c:v>
                </c:pt>
                <c:pt idx="12">
                  <c:v>5.3258372681334884E-3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4696"/>
        <c:axId val="664042144"/>
      </c:barChart>
      <c:catAx>
        <c:axId val="664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144"/>
        <c:crosses val="autoZero"/>
        <c:auto val="1"/>
        <c:lblAlgn val="ctr"/>
        <c:lblOffset val="100"/>
        <c:noMultiLvlLbl val="0"/>
      </c:catAx>
      <c:valAx>
        <c:axId val="6640421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'Penetrasyon2022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ECB-42FE-8EB2-6D01B82F13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2ECB-42FE-8EB2-6D01B82F13E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CB-42FE-8EB2-6D01B82F13E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'Penetrasyon2022 (ing)'!$J$18:$J$31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'Penetrasyon2022 (ing)'!$L$18:$L$31</c:f>
              <c:numCache>
                <c:formatCode>0.0%</c:formatCode>
                <c:ptCount val="14"/>
                <c:pt idx="0">
                  <c:v>4.916817667370634E-3</c:v>
                </c:pt>
                <c:pt idx="1">
                  <c:v>0.1122091073901077</c:v>
                </c:pt>
                <c:pt idx="2">
                  <c:v>0.24277220821929496</c:v>
                </c:pt>
                <c:pt idx="3">
                  <c:v>0.13025136731179648</c:v>
                </c:pt>
                <c:pt idx="4">
                  <c:v>0.20855933669156912</c:v>
                </c:pt>
                <c:pt idx="5">
                  <c:v>0.16662328529640294</c:v>
                </c:pt>
                <c:pt idx="6">
                  <c:v>0.1713471693087473</c:v>
                </c:pt>
                <c:pt idx="7">
                  <c:v>0.18681184321442457</c:v>
                </c:pt>
                <c:pt idx="8">
                  <c:v>0.16143354821814279</c:v>
                </c:pt>
                <c:pt idx="9">
                  <c:v>0.10360214283650973</c:v>
                </c:pt>
                <c:pt idx="10">
                  <c:v>3.0086141591576087E-2</c:v>
                </c:pt>
                <c:pt idx="11">
                  <c:v>3.6331559606035964E-2</c:v>
                </c:pt>
                <c:pt idx="12">
                  <c:v>1.5314419209518836E-2</c:v>
                </c:pt>
                <c:pt idx="13">
                  <c:v>1.012983721679162E-2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B-42FE-8EB2-6D01B82F1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Penetrasyon2021!$L$17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3695-49E7-A38D-FEAEF1D9660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Penetrasyon2021!$J$18:$J$31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Penetrasyon2021!$L$18:$L$31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9792"/>
        <c:axId val="664042928"/>
      </c:barChart>
      <c:catAx>
        <c:axId val="6640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928"/>
        <c:crosses val="autoZero"/>
        <c:auto val="1"/>
        <c:lblAlgn val="ctr"/>
        <c:lblOffset val="100"/>
        <c:noMultiLvlLbl val="0"/>
      </c:catAx>
      <c:valAx>
        <c:axId val="6640429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'Penetrasyon2021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412-48DB-90BC-8A887682026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'Penetrasyon2021 (ing)'!$J$18:$J$31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'Penetrasyon2021 (ing)'!$L$18:$L$31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8808"/>
        <c:axId val="489767888"/>
      </c:barChart>
      <c:catAx>
        <c:axId val="66404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489767888"/>
        <c:crosses val="autoZero"/>
        <c:auto val="1"/>
        <c:lblAlgn val="ctr"/>
        <c:lblOffset val="100"/>
        <c:noMultiLvlLbl val="0"/>
      </c:catAx>
      <c:valAx>
        <c:axId val="4897678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8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Penetrasyon2020!$L$17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Penetrasyon2020!$J$18:$J$30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Penetrasyon2020!$L$18:$L$30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3328"/>
        <c:axId val="664027248"/>
      </c:barChart>
      <c:catAx>
        <c:axId val="6640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7248"/>
        <c:crosses val="autoZero"/>
        <c:auto val="1"/>
        <c:lblAlgn val="ctr"/>
        <c:lblOffset val="100"/>
        <c:noMultiLvlLbl val="0"/>
      </c:catAx>
      <c:valAx>
        <c:axId val="6640272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'Penetrasyon2020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'Penetrasyon2020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'Penetrasyon2020 (ing)'!$L$18:$L$30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0584"/>
        <c:axId val="664021760"/>
      </c:barChart>
      <c:catAx>
        <c:axId val="66402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1760"/>
        <c:crosses val="autoZero"/>
        <c:auto val="1"/>
        <c:lblAlgn val="ctr"/>
        <c:lblOffset val="100"/>
        <c:noMultiLvlLbl val="0"/>
      </c:catAx>
      <c:valAx>
        <c:axId val="6640217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0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Penetrasyon2019!$L$17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Penetrasyon2019!$J$18:$J$30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Penetrasyon2019!$L$18:$L$30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2152"/>
        <c:axId val="664024112"/>
      </c:barChart>
      <c:catAx>
        <c:axId val="66402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4112"/>
        <c:crosses val="autoZero"/>
        <c:auto val="1"/>
        <c:lblAlgn val="ctr"/>
        <c:lblOffset val="100"/>
        <c:noMultiLvlLbl val="0"/>
      </c:catAx>
      <c:valAx>
        <c:axId val="6640241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2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 (ing)'!$L$18:$L$30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6072"/>
        <c:axId val="664026464"/>
      </c:barChart>
      <c:catAx>
        <c:axId val="6640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6464"/>
        <c:crosses val="autoZero"/>
        <c:auto val="1"/>
        <c:lblAlgn val="ctr"/>
        <c:lblOffset val="100"/>
        <c:noMultiLvlLbl val="0"/>
      </c:catAx>
      <c:valAx>
        <c:axId val="6640264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6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Penetrasyon2018!$L$17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Penetrasyon2018!$J$18:$J$30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Penetrasyon2018!$L$18:$L$30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8032"/>
        <c:axId val="664028424"/>
      </c:barChart>
      <c:catAx>
        <c:axId val="664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8424"/>
        <c:crosses val="autoZero"/>
        <c:auto val="1"/>
        <c:lblAlgn val="ctr"/>
        <c:lblOffset val="100"/>
        <c:noMultiLvlLbl val="0"/>
      </c:catAx>
      <c:valAx>
        <c:axId val="6640284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0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1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2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3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2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3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4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7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8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709612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709612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7096126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6" y="709612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33619</xdr:colOff>
      <xdr:row>34</xdr:row>
      <xdr:rowOff>291353</xdr:rowOff>
    </xdr:from>
    <xdr:to>
      <xdr:col>20</xdr:col>
      <xdr:colOff>13969</xdr:colOff>
      <xdr:row>36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5269" y="7073153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8259</xdr:rowOff>
    </xdr:from>
    <xdr:to>
      <xdr:col>3</xdr:col>
      <xdr:colOff>907676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094859"/>
          <a:ext cx="898150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9524</xdr:rowOff>
    </xdr:from>
    <xdr:to>
      <xdr:col>1</xdr:col>
      <xdr:colOff>891525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09612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41461</xdr:colOff>
      <xdr:row>34</xdr:row>
      <xdr:rowOff>280147</xdr:rowOff>
    </xdr:from>
    <xdr:to>
      <xdr:col>22</xdr:col>
      <xdr:colOff>31056</xdr:colOff>
      <xdr:row>36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95136" y="7061947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67236</xdr:colOff>
      <xdr:row>34</xdr:row>
      <xdr:rowOff>297381</xdr:rowOff>
    </xdr:from>
    <xdr:to>
      <xdr:col>24</xdr:col>
      <xdr:colOff>44824</xdr:colOff>
      <xdr:row>36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936" y="7079181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292521</xdr:rowOff>
    </xdr:from>
    <xdr:to>
      <xdr:col>25</xdr:col>
      <xdr:colOff>963706</xdr:colOff>
      <xdr:row>36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66937" y="7074321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34</xdr:row>
      <xdr:rowOff>280148</xdr:rowOff>
    </xdr:from>
    <xdr:to>
      <xdr:col>6</xdr:col>
      <xdr:colOff>22413</xdr:colOff>
      <xdr:row>36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43468" y="7061948"/>
          <a:ext cx="950820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34</xdr:row>
      <xdr:rowOff>291353</xdr:rowOff>
    </xdr:from>
    <xdr:to>
      <xdr:col>15</xdr:col>
      <xdr:colOff>943440</xdr:colOff>
      <xdr:row>36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77127" y="7073153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24</xdr:col>
      <xdr:colOff>112058</xdr:colOff>
      <xdr:row>34</xdr:row>
      <xdr:rowOff>291354</xdr:rowOff>
    </xdr:from>
    <xdr:to>
      <xdr:col>24</xdr:col>
      <xdr:colOff>1053353</xdr:colOff>
      <xdr:row>36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89783" y="7073154"/>
          <a:ext cx="941295" cy="650141"/>
        </a:xfrm>
        <a:prstGeom prst="rect">
          <a:avLst/>
        </a:prstGeom>
      </xdr:spPr>
    </xdr:pic>
    <xdr:clientData/>
  </xdr:twoCellAnchor>
  <xdr:twoCellAnchor editAs="oneCell">
    <xdr:from>
      <xdr:col>15</xdr:col>
      <xdr:colOff>942974</xdr:colOff>
      <xdr:row>34</xdr:row>
      <xdr:rowOff>257735</xdr:rowOff>
    </xdr:from>
    <xdr:to>
      <xdr:col>18</xdr:col>
      <xdr:colOff>34768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099" y="7039535"/>
          <a:ext cx="1006319" cy="705159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37</xdr:row>
      <xdr:rowOff>9526</xdr:rowOff>
    </xdr:from>
    <xdr:to>
      <xdr:col>7</xdr:col>
      <xdr:colOff>891525</xdr:colOff>
      <xdr:row>37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105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9525</xdr:rowOff>
    </xdr:from>
    <xdr:to>
      <xdr:col>9</xdr:col>
      <xdr:colOff>882000</xdr:colOff>
      <xdr:row>37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105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37</xdr:row>
      <xdr:rowOff>9526</xdr:rowOff>
    </xdr:from>
    <xdr:to>
      <xdr:col>11</xdr:col>
      <xdr:colOff>891525</xdr:colOff>
      <xdr:row>37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105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37</xdr:row>
      <xdr:rowOff>9525</xdr:rowOff>
    </xdr:from>
    <xdr:to>
      <xdr:col>13</xdr:col>
      <xdr:colOff>891526</xdr:colOff>
      <xdr:row>37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7105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36</xdr:row>
      <xdr:rowOff>201706</xdr:rowOff>
    </xdr:from>
    <xdr:to>
      <xdr:col>17</xdr:col>
      <xdr:colOff>36380</xdr:colOff>
      <xdr:row>38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70692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37</xdr:row>
      <xdr:rowOff>19049</xdr:rowOff>
    </xdr:from>
    <xdr:to>
      <xdr:col>3</xdr:col>
      <xdr:colOff>891526</xdr:colOff>
      <xdr:row>38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115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37</xdr:row>
      <xdr:rowOff>9524</xdr:rowOff>
    </xdr:from>
    <xdr:to>
      <xdr:col>1</xdr:col>
      <xdr:colOff>891525</xdr:colOff>
      <xdr:row>37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1056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36</xdr:row>
      <xdr:rowOff>190500</xdr:rowOff>
    </xdr:from>
    <xdr:to>
      <xdr:col>20</xdr:col>
      <xdr:colOff>8644</xdr:colOff>
      <xdr:row>38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7058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36</xdr:row>
      <xdr:rowOff>196528</xdr:rowOff>
    </xdr:from>
    <xdr:to>
      <xdr:col>22</xdr:col>
      <xdr:colOff>33618</xdr:colOff>
      <xdr:row>37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7064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36</xdr:row>
      <xdr:rowOff>191668</xdr:rowOff>
    </xdr:from>
    <xdr:to>
      <xdr:col>23</xdr:col>
      <xdr:colOff>952500</xdr:colOff>
      <xdr:row>37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7059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36</xdr:row>
      <xdr:rowOff>212913</xdr:rowOff>
    </xdr:from>
    <xdr:to>
      <xdr:col>6</xdr:col>
      <xdr:colOff>11206</xdr:colOff>
      <xdr:row>38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7080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36</xdr:row>
      <xdr:rowOff>201706</xdr:rowOff>
    </xdr:from>
    <xdr:to>
      <xdr:col>15</xdr:col>
      <xdr:colOff>954645</xdr:colOff>
      <xdr:row>38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7069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36</xdr:row>
      <xdr:rowOff>179295</xdr:rowOff>
    </xdr:from>
    <xdr:to>
      <xdr:col>22</xdr:col>
      <xdr:colOff>1042147</xdr:colOff>
      <xdr:row>37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7046820"/>
          <a:ext cx="941295" cy="647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1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793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91774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0780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408399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03687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59757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97627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09612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09612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096126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709612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33619</xdr:colOff>
      <xdr:row>34</xdr:row>
      <xdr:rowOff>291353</xdr:rowOff>
    </xdr:from>
    <xdr:to>
      <xdr:col>20</xdr:col>
      <xdr:colOff>13969</xdr:colOff>
      <xdr:row>36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1919" y="7073153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8259</xdr:rowOff>
    </xdr:from>
    <xdr:to>
      <xdr:col>4</xdr:col>
      <xdr:colOff>0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094859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9524</xdr:rowOff>
    </xdr:from>
    <xdr:to>
      <xdr:col>1</xdr:col>
      <xdr:colOff>891525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09612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41461</xdr:colOff>
      <xdr:row>34</xdr:row>
      <xdr:rowOff>280147</xdr:rowOff>
    </xdr:from>
    <xdr:to>
      <xdr:col>22</xdr:col>
      <xdr:colOff>31057</xdr:colOff>
      <xdr:row>36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61786" y="7061947"/>
          <a:ext cx="951621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67236</xdr:colOff>
      <xdr:row>34</xdr:row>
      <xdr:rowOff>297381</xdr:rowOff>
    </xdr:from>
    <xdr:to>
      <xdr:col>24</xdr:col>
      <xdr:colOff>44824</xdr:colOff>
      <xdr:row>36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586" y="7079181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292521</xdr:rowOff>
    </xdr:from>
    <xdr:to>
      <xdr:col>25</xdr:col>
      <xdr:colOff>963706</xdr:colOff>
      <xdr:row>36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233587" y="7074321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34</xdr:row>
      <xdr:rowOff>280148</xdr:rowOff>
    </xdr:from>
    <xdr:to>
      <xdr:col>6</xdr:col>
      <xdr:colOff>22412</xdr:colOff>
      <xdr:row>36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7061948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34</xdr:row>
      <xdr:rowOff>291353</xdr:rowOff>
    </xdr:from>
    <xdr:to>
      <xdr:col>15</xdr:col>
      <xdr:colOff>943440</xdr:colOff>
      <xdr:row>36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7073153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24</xdr:col>
      <xdr:colOff>112058</xdr:colOff>
      <xdr:row>34</xdr:row>
      <xdr:rowOff>291354</xdr:rowOff>
    </xdr:from>
    <xdr:to>
      <xdr:col>24</xdr:col>
      <xdr:colOff>1053353</xdr:colOff>
      <xdr:row>36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56433" y="7073154"/>
          <a:ext cx="941295" cy="650141"/>
        </a:xfrm>
        <a:prstGeom prst="rect">
          <a:avLst/>
        </a:prstGeom>
      </xdr:spPr>
    </xdr:pic>
    <xdr:clientData/>
  </xdr:twoCellAnchor>
  <xdr:twoCellAnchor editAs="oneCell">
    <xdr:from>
      <xdr:col>15</xdr:col>
      <xdr:colOff>942974</xdr:colOff>
      <xdr:row>34</xdr:row>
      <xdr:rowOff>257735</xdr:rowOff>
    </xdr:from>
    <xdr:to>
      <xdr:col>18</xdr:col>
      <xdr:colOff>34768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49" y="7039535"/>
          <a:ext cx="1006319" cy="705159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018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86999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005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03624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92852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90562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90562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905626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90562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882653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904359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90562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871447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888681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883821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871448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882653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882654"/>
          <a:ext cx="941295" cy="6501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511178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32884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499972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517206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512346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499973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511178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511179"/>
          <a:ext cx="941295" cy="650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511178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32884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499972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517206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512346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499973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511178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511179"/>
          <a:ext cx="941295" cy="650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FCI\2019\DunyaTurkiye1990_2019_190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ZET"/>
      <sheetName val="Dunya"/>
      <sheetName val="bankalartopam_ciro (2019)"/>
      <sheetName val="Factoring Turnover by Country"/>
      <sheetName val="Ülke bazlı"/>
      <sheetName val="Siralama_2019"/>
      <sheetName val="Penetrasyon"/>
      <sheetName val="Penetrasyon (ing)"/>
      <sheetName val="Data-GDP Worldbank"/>
      <sheetName val="uluslararasi"/>
      <sheetName val="avrupa"/>
      <sheetName val="avrupa_sıralı"/>
      <sheetName val="muhabirli"/>
      <sheetName val="website_için"/>
      <sheetName val="Sheet5"/>
      <sheetName val="Sayfa2"/>
      <sheetName val="Ciro BDDK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D18">
            <v>78349590.043374449</v>
          </cell>
          <cell r="F18">
            <v>2917104.9652241701</v>
          </cell>
          <cell r="H18">
            <v>4236</v>
          </cell>
        </row>
        <row r="19">
          <cell r="D19">
            <v>20311418.337669495</v>
          </cell>
          <cell r="F19">
            <v>1976238.7852241702</v>
          </cell>
          <cell r="H19">
            <v>688</v>
          </cell>
        </row>
        <row r="20">
          <cell r="D20">
            <v>472863.13430181995</v>
          </cell>
          <cell r="F20">
            <v>84819</v>
          </cell>
          <cell r="H20">
            <v>5</v>
          </cell>
        </row>
        <row r="21">
          <cell r="D21">
            <v>2524208.2006210499</v>
          </cell>
          <cell r="F21">
            <v>328965.67936060176</v>
          </cell>
          <cell r="H21">
            <v>34</v>
          </cell>
        </row>
        <row r="22">
          <cell r="D22">
            <v>1244746.7060434152</v>
          </cell>
          <cell r="F22">
            <v>185559</v>
          </cell>
          <cell r="H22">
            <v>21</v>
          </cell>
        </row>
        <row r="23">
          <cell r="D23">
            <v>1786825.3500371117</v>
          </cell>
          <cell r="F23">
            <v>263364</v>
          </cell>
          <cell r="H23">
            <v>33</v>
          </cell>
        </row>
        <row r="24">
          <cell r="D24">
            <v>2424569.8877030774</v>
          </cell>
          <cell r="F24">
            <v>349713.94099999999</v>
          </cell>
          <cell r="H24">
            <v>13</v>
          </cell>
        </row>
        <row r="25">
          <cell r="D25">
            <v>811669.99567927036</v>
          </cell>
          <cell r="F25">
            <v>112148.00000000001</v>
          </cell>
          <cell r="H25">
            <v>5</v>
          </cell>
        </row>
        <row r="26">
          <cell r="D26">
            <v>3433598.2418067171</v>
          </cell>
          <cell r="F26">
            <v>275491</v>
          </cell>
          <cell r="H26">
            <v>180</v>
          </cell>
        </row>
        <row r="27">
          <cell r="D27">
            <v>673581.88232376392</v>
          </cell>
          <cell r="F27">
            <v>21857</v>
          </cell>
          <cell r="H27">
            <v>79</v>
          </cell>
        </row>
        <row r="28">
          <cell r="D28">
            <v>12806163.252603453</v>
          </cell>
          <cell r="F28">
            <v>403504.00000000006</v>
          </cell>
          <cell r="H28">
            <v>2000</v>
          </cell>
        </row>
        <row r="29">
          <cell r="D29">
            <v>4537294.2342676502</v>
          </cell>
          <cell r="F29">
            <v>49446</v>
          </cell>
          <cell r="H29">
            <v>3</v>
          </cell>
        </row>
        <row r="30">
          <cell r="D30">
            <v>19131875</v>
          </cell>
          <cell r="F30">
            <v>83757</v>
          </cell>
          <cell r="H30">
            <v>1170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tabSelected="1" zoomScale="85" zoomScaleNormal="85" workbookViewId="0">
      <selection activeCell="D20" sqref="D20"/>
    </sheetView>
  </sheetViews>
  <sheetFormatPr defaultRowHeight="15" x14ac:dyDescent="0.25"/>
  <cols>
    <col min="2" max="2" width="13.5703125" customWidth="1"/>
    <col min="3" max="3" width="0.85546875" customWidth="1"/>
    <col min="4" max="4" width="15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5">
        <v>2022</v>
      </c>
      <c r="C1" s="23"/>
      <c r="D1" s="26" t="s">
        <v>43</v>
      </c>
      <c r="Y1">
        <v>1.1399999999999999</v>
      </c>
    </row>
    <row r="7" spans="2:28" x14ac:dyDescent="0.25">
      <c r="Z7" s="27"/>
    </row>
    <row r="8" spans="2:28" x14ac:dyDescent="0.25">
      <c r="AB8" s="28"/>
    </row>
    <row r="9" spans="2:28" x14ac:dyDescent="0.25">
      <c r="AB9" s="28"/>
    </row>
    <row r="10" spans="2:28" x14ac:dyDescent="0.25">
      <c r="AB10" s="28"/>
    </row>
    <row r="11" spans="2:28" x14ac:dyDescent="0.25">
      <c r="AB11" s="28"/>
    </row>
    <row r="12" spans="2:28" x14ac:dyDescent="0.25">
      <c r="AB12" s="28"/>
    </row>
    <row r="13" spans="2:28" x14ac:dyDescent="0.25">
      <c r="AB13" s="28"/>
    </row>
    <row r="14" spans="2:28" x14ac:dyDescent="0.25">
      <c r="AB14" s="28"/>
    </row>
    <row r="15" spans="2:28" x14ac:dyDescent="0.25">
      <c r="AB15" s="28"/>
    </row>
    <row r="16" spans="2:28" x14ac:dyDescent="0.25">
      <c r="AB16" s="28"/>
    </row>
    <row r="17" spans="2:32" ht="45" x14ac:dyDescent="0.25">
      <c r="B17" s="1">
        <v>2022</v>
      </c>
      <c r="D17" s="23" t="s">
        <v>17</v>
      </c>
      <c r="E17" s="3"/>
      <c r="F17" s="2" t="s">
        <v>1</v>
      </c>
      <c r="G17" s="2"/>
      <c r="H17" s="32" t="s">
        <v>44</v>
      </c>
      <c r="I17" s="2"/>
      <c r="J17" s="2"/>
      <c r="L17" s="2" t="s">
        <v>35</v>
      </c>
      <c r="P17" s="14"/>
      <c r="Q17" s="14"/>
      <c r="R17" s="14"/>
      <c r="S17" s="4"/>
      <c r="U17" s="5"/>
      <c r="W17" s="4"/>
      <c r="Y17" s="5"/>
      <c r="AB17" s="28"/>
    </row>
    <row r="18" spans="2:32" x14ac:dyDescent="0.25">
      <c r="B18" t="s">
        <v>4</v>
      </c>
      <c r="D18" s="6">
        <v>744221988.19441521</v>
      </c>
      <c r="E18" s="7"/>
      <c r="F18" s="6">
        <v>3659203.8200000003</v>
      </c>
      <c r="G18" s="7"/>
      <c r="H18" s="7">
        <v>4199</v>
      </c>
      <c r="J18" t="s">
        <v>4</v>
      </c>
      <c r="L18" s="8">
        <v>4.916817667370634E-3</v>
      </c>
      <c r="N18" s="9"/>
      <c r="S18" s="10"/>
      <c r="U18" s="7"/>
      <c r="X18" s="7"/>
      <c r="Y18" s="7"/>
      <c r="AB18" s="28"/>
    </row>
    <row r="19" spans="2:32" x14ac:dyDescent="0.25">
      <c r="B19" t="s">
        <v>5</v>
      </c>
      <c r="D19" s="6">
        <v>22268220.273003295</v>
      </c>
      <c r="E19" s="7"/>
      <c r="F19" s="6">
        <v>2498697.12</v>
      </c>
      <c r="G19" s="6">
        <v>62</v>
      </c>
      <c r="H19" s="6">
        <v>700</v>
      </c>
      <c r="J19" t="s">
        <v>5</v>
      </c>
      <c r="L19" s="8">
        <v>0.1122091073901077</v>
      </c>
      <c r="N19" s="9"/>
      <c r="S19" s="10"/>
      <c r="U19" s="7"/>
      <c r="X19" s="7"/>
      <c r="Y19" s="7"/>
      <c r="AA19" s="7"/>
      <c r="AB19" s="28"/>
      <c r="AC19" s="7"/>
      <c r="AE19" s="8"/>
      <c r="AF19" s="8"/>
    </row>
    <row r="20" spans="2:32" x14ac:dyDescent="0.25">
      <c r="B20" t="s">
        <v>6</v>
      </c>
      <c r="D20" s="6">
        <v>511450.63477711356</v>
      </c>
      <c r="E20" s="11"/>
      <c r="F20" s="6">
        <v>124166</v>
      </c>
      <c r="G20" s="7"/>
      <c r="H20" s="6">
        <v>5</v>
      </c>
      <c r="J20" t="s">
        <v>6</v>
      </c>
      <c r="L20" s="8">
        <v>0.24277220821929496</v>
      </c>
      <c r="N20" s="9"/>
      <c r="S20" s="10"/>
      <c r="U20" s="7"/>
      <c r="X20" s="7"/>
      <c r="Y20" s="7"/>
      <c r="AA20" s="7"/>
      <c r="AB20" s="28"/>
      <c r="AC20" s="7"/>
      <c r="AE20" s="8"/>
      <c r="AF20" s="8"/>
    </row>
    <row r="21" spans="2:32" x14ac:dyDescent="0.25">
      <c r="B21" t="s">
        <v>7</v>
      </c>
      <c r="D21" s="6">
        <v>2714282.4470602009</v>
      </c>
      <c r="E21" s="7"/>
      <c r="F21" s="6">
        <v>353539</v>
      </c>
      <c r="G21" s="7"/>
      <c r="H21" s="6">
        <v>46</v>
      </c>
      <c r="J21" t="s">
        <v>7</v>
      </c>
      <c r="L21" s="8">
        <v>0.13025136731179648</v>
      </c>
      <c r="N21" s="9"/>
      <c r="S21" s="10"/>
      <c r="U21" s="7"/>
      <c r="X21" s="7"/>
      <c r="Y21" s="7"/>
      <c r="AA21" s="7"/>
      <c r="AB21" s="28"/>
      <c r="AC21" s="7"/>
      <c r="AE21" s="8"/>
      <c r="AF21" s="8"/>
    </row>
    <row r="22" spans="2:32" x14ac:dyDescent="0.25">
      <c r="B22" t="s">
        <v>8</v>
      </c>
      <c r="D22" s="6">
        <v>1235312.7128564308</v>
      </c>
      <c r="E22" s="7"/>
      <c r="F22" s="6">
        <v>257636</v>
      </c>
      <c r="G22" s="7"/>
      <c r="H22" s="6">
        <v>18</v>
      </c>
      <c r="J22" t="s">
        <v>8</v>
      </c>
      <c r="L22" s="8">
        <v>0.20855933669156912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1777098.5578231923</v>
      </c>
      <c r="E23" s="7"/>
      <c r="F23" s="6">
        <v>296106</v>
      </c>
      <c r="G23" s="7"/>
      <c r="H23" s="6">
        <v>29</v>
      </c>
      <c r="J23" t="s">
        <v>9</v>
      </c>
      <c r="L23" s="8">
        <v>0.16662328529640294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2459918.0815208387</v>
      </c>
      <c r="E24" s="7"/>
      <c r="F24" s="6">
        <v>421500</v>
      </c>
      <c r="G24" s="7"/>
      <c r="H24" s="6">
        <v>12</v>
      </c>
      <c r="J24" t="s">
        <v>10</v>
      </c>
      <c r="L24" s="8">
        <v>0.1713471693087473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876084.71274567919</v>
      </c>
      <c r="E25" s="7"/>
      <c r="F25" s="6">
        <v>163663</v>
      </c>
      <c r="G25" s="7"/>
      <c r="H25" s="6">
        <v>5</v>
      </c>
      <c r="J25" t="s">
        <v>11</v>
      </c>
      <c r="L25" s="8">
        <v>0.18681184321442457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46</v>
      </c>
      <c r="D26" s="6">
        <v>608306.02488710976</v>
      </c>
      <c r="E26" s="7"/>
      <c r="F26" s="6">
        <v>98201</v>
      </c>
      <c r="G26" s="7"/>
      <c r="H26" s="6">
        <v>25</v>
      </c>
      <c r="J26" t="s">
        <v>46</v>
      </c>
      <c r="L26" s="8">
        <v>0.16143354821814279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3599568.4045695309</v>
      </c>
      <c r="E27" s="7"/>
      <c r="F27" s="6">
        <v>372923</v>
      </c>
      <c r="G27" s="7"/>
      <c r="H27" s="6">
        <v>210</v>
      </c>
      <c r="J27" t="s">
        <v>12</v>
      </c>
      <c r="L27" s="8">
        <v>0.10360214283650973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800837.81852393423</v>
      </c>
      <c r="E28" s="7"/>
      <c r="F28" s="6">
        <v>24094.12</v>
      </c>
      <c r="G28" s="7"/>
      <c r="H28" s="6">
        <v>62</v>
      </c>
      <c r="J28" t="s">
        <v>13</v>
      </c>
      <c r="L28" s="8">
        <v>3.0086141591576087E-2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15878343.959232591</v>
      </c>
      <c r="E29" s="7"/>
      <c r="F29" s="6">
        <v>576885</v>
      </c>
      <c r="G29" s="7"/>
      <c r="H29" s="6">
        <v>2000</v>
      </c>
      <c r="J29" t="s">
        <v>14</v>
      </c>
      <c r="L29" s="8">
        <v>3.6331559606035964E-2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3740070.0096023809</v>
      </c>
      <c r="E30" s="7"/>
      <c r="F30" s="6">
        <v>57277</v>
      </c>
      <c r="G30" s="7"/>
      <c r="H30" s="6">
        <v>5</v>
      </c>
      <c r="J30" t="s">
        <v>15</v>
      </c>
      <c r="L30" s="8">
        <v>1.5314419209518836E-2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22507469.283125609</v>
      </c>
      <c r="E31" s="7"/>
      <c r="F31" s="6">
        <v>227997</v>
      </c>
      <c r="G31" s="7"/>
      <c r="H31" s="6">
        <v>1098</v>
      </c>
      <c r="J31" t="s">
        <v>16</v>
      </c>
      <c r="L31" s="8">
        <v>1.012983721679162E-2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9" t="s">
        <v>49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v>744221.98819441523</v>
      </c>
      <c r="C37" s="19"/>
      <c r="D37" s="18">
        <v>22268.220273003295</v>
      </c>
      <c r="E37" s="18"/>
      <c r="F37" s="18">
        <v>511.45063477711358</v>
      </c>
      <c r="G37" s="18"/>
      <c r="H37" s="18">
        <v>2714.2824470602009</v>
      </c>
      <c r="I37" s="18"/>
      <c r="J37" s="18">
        <v>1235.3127128564308</v>
      </c>
      <c r="K37" s="18"/>
      <c r="L37" s="18">
        <v>1777.0985578231923</v>
      </c>
      <c r="M37" s="18"/>
      <c r="N37" s="18">
        <v>2459.9180815208388</v>
      </c>
      <c r="O37" s="18"/>
      <c r="P37" s="18">
        <v>876.08471274567921</v>
      </c>
      <c r="Q37" s="18">
        <v>608.30602488710974</v>
      </c>
      <c r="R37" s="18"/>
      <c r="S37" s="18">
        <v>3599.5684045695307</v>
      </c>
      <c r="T37" s="18"/>
      <c r="U37" s="18">
        <v>800.83781852393417</v>
      </c>
      <c r="V37" s="18"/>
      <c r="W37" s="18">
        <v>15878.34395923259</v>
      </c>
      <c r="X37" s="18"/>
      <c r="Y37" s="18">
        <v>3740.0700096023811</v>
      </c>
      <c r="Z37" s="18">
        <v>22507.469283125611</v>
      </c>
    </row>
    <row r="40" spans="2:41" ht="15.75" x14ac:dyDescent="0.25">
      <c r="B40" s="29" t="s">
        <v>37</v>
      </c>
    </row>
    <row r="41" spans="2:41" ht="44.25" customHeight="1" x14ac:dyDescent="0.3">
      <c r="B41" s="18">
        <v>4199</v>
      </c>
      <c r="C41" s="19"/>
      <c r="D41" s="18">
        <v>700</v>
      </c>
      <c r="E41" s="18"/>
      <c r="F41" s="18">
        <v>5</v>
      </c>
      <c r="G41" s="18"/>
      <c r="H41" s="18">
        <v>46</v>
      </c>
      <c r="I41" s="18"/>
      <c r="J41" s="18">
        <v>18</v>
      </c>
      <c r="K41" s="18"/>
      <c r="L41" s="18">
        <v>29</v>
      </c>
      <c r="M41" s="18"/>
      <c r="N41" s="18">
        <v>12</v>
      </c>
      <c r="O41" s="18"/>
      <c r="P41" s="18">
        <v>5</v>
      </c>
      <c r="Q41" s="18">
        <v>25</v>
      </c>
      <c r="R41" s="18"/>
      <c r="S41" s="18">
        <v>210</v>
      </c>
      <c r="T41" s="18"/>
      <c r="U41" s="18">
        <v>62</v>
      </c>
      <c r="V41" s="18"/>
      <c r="W41" s="18">
        <v>2000</v>
      </c>
      <c r="X41" s="18"/>
      <c r="Y41" s="18">
        <v>5</v>
      </c>
      <c r="Z41" s="18">
        <v>1098</v>
      </c>
    </row>
    <row r="42" spans="2:41" ht="20.25" x14ac:dyDescent="0.35">
      <c r="B42" s="20" t="s">
        <v>4</v>
      </c>
      <c r="C42" s="20"/>
      <c r="D42" s="20" t="s">
        <v>5</v>
      </c>
      <c r="E42" s="20"/>
      <c r="F42" s="20" t="s">
        <v>6</v>
      </c>
      <c r="G42" s="20"/>
      <c r="H42" s="20" t="s">
        <v>7</v>
      </c>
      <c r="I42" s="20"/>
      <c r="J42" s="20" t="s">
        <v>8</v>
      </c>
      <c r="K42" s="20"/>
      <c r="L42" s="20" t="s">
        <v>9</v>
      </c>
      <c r="M42" s="20"/>
      <c r="N42" s="20" t="s">
        <v>10</v>
      </c>
      <c r="O42" s="20"/>
      <c r="P42" s="20" t="s">
        <v>11</v>
      </c>
      <c r="Q42" s="20" t="s">
        <v>46</v>
      </c>
      <c r="R42" s="20"/>
      <c r="S42" s="20" t="s">
        <v>12</v>
      </c>
      <c r="T42" s="20"/>
      <c r="U42" s="20" t="s">
        <v>13</v>
      </c>
      <c r="V42" s="20"/>
      <c r="W42" s="20" t="s">
        <v>14</v>
      </c>
      <c r="X42" s="20"/>
      <c r="Y42" s="20" t="s">
        <v>15</v>
      </c>
      <c r="Z42" s="20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U11" sqref="U1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2018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2018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75255106.032294855</v>
      </c>
      <c r="E18" s="7"/>
      <c r="F18" s="7">
        <v>2764303.6056278916</v>
      </c>
      <c r="G18" s="7"/>
      <c r="H18" s="7">
        <v>2577</v>
      </c>
      <c r="J18" t="s">
        <v>22</v>
      </c>
      <c r="L18" s="8">
        <v>3.6732439184148154E-2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20205216.067925327</v>
      </c>
      <c r="E19" s="7"/>
      <c r="F19" s="7">
        <v>1826379.0556278918</v>
      </c>
      <c r="G19" s="7"/>
      <c r="H19" s="7">
        <v>744</v>
      </c>
      <c r="J19" t="s">
        <v>23</v>
      </c>
      <c r="L19" s="8">
        <v>9.0391463743224626E-2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466462.22374625725</v>
      </c>
      <c r="E20" s="11"/>
      <c r="F20" s="7">
        <v>76340</v>
      </c>
      <c r="G20" s="7"/>
      <c r="H20" s="7">
        <v>5</v>
      </c>
      <c r="J20" t="s">
        <v>24</v>
      </c>
      <c r="L20" s="8">
        <v>0.16365741128380609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2478252.5855288627</v>
      </c>
      <c r="E21" s="7"/>
      <c r="F21" s="7">
        <v>320192.72690686729</v>
      </c>
      <c r="G21" s="7"/>
      <c r="H21" s="7">
        <v>95</v>
      </c>
      <c r="J21" t="s">
        <v>25</v>
      </c>
      <c r="L21" s="8">
        <v>0.12920100589284272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1251043.1031548942</v>
      </c>
      <c r="E22" s="7"/>
      <c r="F22" s="7">
        <v>166391</v>
      </c>
      <c r="G22" s="7"/>
      <c r="H22" s="7">
        <v>20</v>
      </c>
      <c r="J22" t="s">
        <v>26</v>
      </c>
      <c r="L22" s="8">
        <v>0.13300181231197658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1819212.2709458165</v>
      </c>
      <c r="E23" s="7"/>
      <c r="F23" s="7">
        <v>247429.73872102454</v>
      </c>
      <c r="G23" s="7"/>
      <c r="H23" s="7">
        <v>30</v>
      </c>
      <c r="J23" t="s">
        <v>27</v>
      </c>
      <c r="L23" s="8">
        <v>0.13600927317425399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2436434.4204192767</v>
      </c>
      <c r="E24" s="7"/>
      <c r="F24" s="7">
        <v>320409.08999999997</v>
      </c>
      <c r="G24" s="7"/>
      <c r="H24" s="7">
        <v>13</v>
      </c>
      <c r="J24" t="s">
        <v>28</v>
      </c>
      <c r="L24" s="8">
        <v>0.13150737295234155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800765.20533550228</v>
      </c>
      <c r="E25" s="7"/>
      <c r="F25" s="7">
        <v>98368.000000000015</v>
      </c>
      <c r="G25" s="7"/>
      <c r="H25" s="7">
        <v>5</v>
      </c>
      <c r="J25" t="s">
        <v>29</v>
      </c>
      <c r="L25" s="8">
        <v>0.12284250032915213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3505929.2026822902</v>
      </c>
      <c r="E26" s="7"/>
      <c r="F26" s="7">
        <v>244300</v>
      </c>
      <c r="G26" s="7"/>
      <c r="H26" s="7">
        <v>183</v>
      </c>
      <c r="J26" t="s">
        <v>30</v>
      </c>
      <c r="L26" s="8">
        <v>6.9681954733453483E-2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672376.39371717453</v>
      </c>
      <c r="E27" s="7"/>
      <c r="F27" s="7">
        <v>24131</v>
      </c>
      <c r="G27" s="7"/>
      <c r="H27" s="7">
        <v>59</v>
      </c>
      <c r="J27" t="s">
        <v>31</v>
      </c>
      <c r="L27" s="8">
        <v>3.5889124343872127E-2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11936975.319857767</v>
      </c>
      <c r="E28" s="7"/>
      <c r="F28" s="7">
        <v>411573</v>
      </c>
      <c r="G28" s="7"/>
      <c r="H28" s="7">
        <v>31</v>
      </c>
      <c r="J28" t="s">
        <v>32</v>
      </c>
      <c r="L28" s="8">
        <v>3.4478834794550287E-2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4360452.2426656829</v>
      </c>
      <c r="E29" s="7"/>
      <c r="F29" s="7">
        <v>49348</v>
      </c>
      <c r="G29" s="7"/>
      <c r="H29" s="7">
        <v>3</v>
      </c>
      <c r="J29" t="s">
        <v>33</v>
      </c>
      <c r="L29" s="8">
        <v>1.1317174745579143E-2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17977280.566131756</v>
      </c>
      <c r="E30" s="7"/>
      <c r="F30" s="7">
        <v>87821</v>
      </c>
      <c r="G30" s="7"/>
      <c r="H30" s="7">
        <v>700</v>
      </c>
      <c r="J30" t="s">
        <v>34</v>
      </c>
      <c r="L30" s="8">
        <v>4.8851103856859257E-3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75255.106032294862</v>
      </c>
      <c r="C36" s="19"/>
      <c r="D36" s="18">
        <v>20205.216067925325</v>
      </c>
      <c r="E36" s="18"/>
      <c r="F36" s="18">
        <v>466.46222374625728</v>
      </c>
      <c r="G36" s="18"/>
      <c r="H36" s="18">
        <v>2478.2525855288627</v>
      </c>
      <c r="I36" s="18"/>
      <c r="J36" s="18">
        <v>1251.0431031548942</v>
      </c>
      <c r="K36" s="18"/>
      <c r="L36" s="18">
        <v>1819.2122709458165</v>
      </c>
      <c r="M36" s="18"/>
      <c r="N36" s="18">
        <v>2436.4344204192766</v>
      </c>
      <c r="O36" s="18"/>
      <c r="P36" s="18">
        <v>800.76520533550229</v>
      </c>
      <c r="Q36" s="18">
        <v>3505.9292026822905</v>
      </c>
      <c r="R36" s="18"/>
      <c r="S36" s="18">
        <v>672.37639371717455</v>
      </c>
      <c r="T36" s="18"/>
      <c r="U36" s="18">
        <v>11936.975319857767</v>
      </c>
      <c r="V36" s="18"/>
      <c r="W36" s="18">
        <v>4360.4522426656831</v>
      </c>
      <c r="X36" s="18">
        <v>17977.280566131754</v>
      </c>
    </row>
    <row r="39" spans="2:39" ht="15.75" x14ac:dyDescent="0.25">
      <c r="B39" s="30" t="s">
        <v>40</v>
      </c>
    </row>
    <row r="40" spans="2:39" ht="48.75" customHeight="1" x14ac:dyDescent="0.3">
      <c r="B40" s="18">
        <v>2577</v>
      </c>
      <c r="C40" s="19"/>
      <c r="D40" s="18">
        <v>744</v>
      </c>
      <c r="E40" s="18"/>
      <c r="F40" s="18">
        <v>5</v>
      </c>
      <c r="G40" s="18"/>
      <c r="H40" s="18">
        <v>95</v>
      </c>
      <c r="I40" s="18"/>
      <c r="J40" s="18">
        <v>20</v>
      </c>
      <c r="K40" s="18"/>
      <c r="L40" s="18">
        <v>30</v>
      </c>
      <c r="M40" s="18"/>
      <c r="N40" s="18">
        <v>13</v>
      </c>
      <c r="O40" s="18"/>
      <c r="P40" s="18">
        <v>5</v>
      </c>
      <c r="Q40" s="18">
        <v>183</v>
      </c>
      <c r="R40" s="18"/>
      <c r="S40" s="18">
        <v>59</v>
      </c>
      <c r="T40" s="18"/>
      <c r="U40" s="18">
        <v>31</v>
      </c>
      <c r="V40" s="18"/>
      <c r="W40" s="18">
        <v>3</v>
      </c>
      <c r="X40" s="18">
        <v>700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B16" sqref="B16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" x14ac:dyDescent="0.25">
      <c r="B1">
        <v>2017</v>
      </c>
    </row>
    <row r="16" spans="2:2" x14ac:dyDescent="0.25">
      <c r="B16" s="31" t="s">
        <v>41</v>
      </c>
    </row>
    <row r="17" spans="2:30" ht="15.75" x14ac:dyDescent="0.25">
      <c r="B17" s="1">
        <v>2017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Q17" s="4"/>
      <c r="S17" s="5"/>
      <c r="U17" s="4"/>
      <c r="W17" s="5"/>
      <c r="Z17" s="2"/>
    </row>
    <row r="18" spans="2:30" x14ac:dyDescent="0.25">
      <c r="B18" t="s">
        <v>4</v>
      </c>
      <c r="D18" s="6">
        <v>80683787.437857822</v>
      </c>
      <c r="E18" s="7"/>
      <c r="F18" s="7">
        <v>3117437.5714534023</v>
      </c>
      <c r="G18" s="7"/>
      <c r="H18" s="7">
        <v>7357</v>
      </c>
      <c r="J18" t="s">
        <v>4</v>
      </c>
      <c r="L18" s="8">
        <v>3.8637719800330823E-2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21011736.803245489</v>
      </c>
      <c r="E19" s="7"/>
      <c r="F19" s="7">
        <v>2041986.6769802002</v>
      </c>
      <c r="G19" s="7"/>
      <c r="H19" s="7">
        <v>646</v>
      </c>
      <c r="J19" t="s">
        <v>5</v>
      </c>
      <c r="L19" s="8">
        <v>9.7183145596264731E-2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492681.28304924787</v>
      </c>
      <c r="E20" s="11"/>
      <c r="F20" s="7">
        <v>83555.271800000002</v>
      </c>
      <c r="G20" s="7"/>
      <c r="H20" s="7">
        <v>5</v>
      </c>
      <c r="J20" t="s">
        <v>6</v>
      </c>
      <c r="L20" s="8">
        <v>0.16959294918383963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2622433.9596041618</v>
      </c>
      <c r="E21" s="7"/>
      <c r="F21" s="7">
        <v>389047.14799999999</v>
      </c>
      <c r="G21" s="7"/>
      <c r="H21" s="7">
        <v>38</v>
      </c>
      <c r="J21" t="s">
        <v>7</v>
      </c>
      <c r="L21" s="8">
        <v>0.14835345865438837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1311320.0155159885</v>
      </c>
      <c r="E22" s="7"/>
      <c r="F22" s="7">
        <v>175521.1416</v>
      </c>
      <c r="G22" s="7"/>
      <c r="H22" s="7">
        <v>22</v>
      </c>
      <c r="J22" t="s">
        <v>8</v>
      </c>
      <c r="L22" s="8">
        <v>0.13385073019794835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1934797.9374113267</v>
      </c>
      <c r="E23" s="7"/>
      <c r="F23" s="7">
        <v>274059.51579999999</v>
      </c>
      <c r="G23" s="7"/>
      <c r="H23" s="7">
        <v>3</v>
      </c>
      <c r="J23" t="s">
        <v>9</v>
      </c>
      <c r="L23" s="8">
        <v>0.14164761627081296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2582501.3072164156</v>
      </c>
      <c r="E24" s="7"/>
      <c r="F24" s="7">
        <v>348905.43939999997</v>
      </c>
      <c r="G24" s="7"/>
      <c r="H24" s="7">
        <v>12</v>
      </c>
      <c r="J24" t="s">
        <v>10</v>
      </c>
      <c r="L24" s="8">
        <v>0.13510368355866292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826200.28250112699</v>
      </c>
      <c r="E25" s="7"/>
      <c r="F25" s="7">
        <v>107637.6574</v>
      </c>
      <c r="G25" s="7"/>
      <c r="H25" s="7">
        <v>5</v>
      </c>
      <c r="J25" t="s">
        <v>11</v>
      </c>
      <c r="L25" s="8">
        <v>0.13028034446339368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3677439.1297766031</v>
      </c>
      <c r="E26" s="7"/>
      <c r="F26" s="7">
        <v>278870.83258019999</v>
      </c>
      <c r="G26" s="7"/>
      <c r="H26" s="7">
        <v>190</v>
      </c>
      <c r="J26" t="s">
        <v>12</v>
      </c>
      <c r="L26" s="8">
        <v>7.5832888795399539E-2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851102.41111811623</v>
      </c>
      <c r="E27" s="7"/>
      <c r="F27" s="7">
        <v>41483.084999999999</v>
      </c>
      <c r="G27" s="7"/>
      <c r="H27" s="7">
        <v>72</v>
      </c>
      <c r="J27" t="s">
        <v>13</v>
      </c>
      <c r="L27" s="8">
        <v>4.8740415322643192E-2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12237700.479375036</v>
      </c>
      <c r="E28" s="7"/>
      <c r="F28" s="7">
        <v>486562.87483720208</v>
      </c>
      <c r="G28" s="7"/>
      <c r="H28" s="7">
        <v>5000</v>
      </c>
      <c r="J28" t="s">
        <v>14</v>
      </c>
      <c r="L28" s="8">
        <v>3.9759338419602358E-2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4872136.9455075869</v>
      </c>
      <c r="E29" s="7"/>
      <c r="F29" s="7">
        <v>44733.343200000003</v>
      </c>
      <c r="G29" s="7"/>
      <c r="H29" s="7">
        <v>3</v>
      </c>
      <c r="J29" t="s">
        <v>15</v>
      </c>
      <c r="L29" s="8">
        <v>9.1814626108256102E-3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19390604</v>
      </c>
      <c r="E30" s="7"/>
      <c r="F30" s="7">
        <v>104382.59999999999</v>
      </c>
      <c r="G30" s="7"/>
      <c r="H30" s="7">
        <v>700</v>
      </c>
      <c r="J30" t="s">
        <v>16</v>
      </c>
      <c r="L30" s="8">
        <v>5.3831536139874753E-3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80683.787437857827</v>
      </c>
      <c r="C36" s="19"/>
      <c r="D36" s="18">
        <v>21011.736803245487</v>
      </c>
      <c r="E36" s="18"/>
      <c r="F36" s="18">
        <v>492.6812830492479</v>
      </c>
      <c r="G36" s="18"/>
      <c r="H36" s="18">
        <v>2622.4339596041618</v>
      </c>
      <c r="I36" s="18"/>
      <c r="J36" s="18">
        <v>1311.3200155159884</v>
      </c>
      <c r="K36" s="18"/>
      <c r="L36" s="18">
        <v>1934.7979374113268</v>
      </c>
      <c r="M36" s="18"/>
      <c r="N36" s="18">
        <v>2582.5013072164156</v>
      </c>
      <c r="O36" s="18"/>
      <c r="P36" s="18">
        <v>826.20028250112694</v>
      </c>
      <c r="Q36" s="18">
        <v>3677.4391297766033</v>
      </c>
      <c r="R36" s="18"/>
      <c r="S36" s="18">
        <v>851.10241111811627</v>
      </c>
      <c r="T36" s="18"/>
      <c r="U36" s="18">
        <v>12237.700479375037</v>
      </c>
      <c r="V36" s="18"/>
      <c r="W36" s="18">
        <v>4872.1369455075874</v>
      </c>
      <c r="X36" s="18">
        <v>19390.603999999999</v>
      </c>
    </row>
    <row r="40" spans="2:39" ht="48.75" customHeight="1" x14ac:dyDescent="0.3">
      <c r="B40" s="18">
        <v>7357</v>
      </c>
      <c r="C40" s="19"/>
      <c r="D40" s="18">
        <v>646</v>
      </c>
      <c r="E40" s="18"/>
      <c r="F40" s="18">
        <v>5</v>
      </c>
      <c r="G40" s="18"/>
      <c r="H40" s="18">
        <v>38</v>
      </c>
      <c r="I40" s="18"/>
      <c r="J40" s="18">
        <v>22</v>
      </c>
      <c r="K40" s="18"/>
      <c r="L40" s="18">
        <v>3</v>
      </c>
      <c r="M40" s="18"/>
      <c r="N40" s="18">
        <v>12</v>
      </c>
      <c r="O40" s="18"/>
      <c r="P40" s="18">
        <v>5</v>
      </c>
      <c r="Q40" s="18">
        <v>190</v>
      </c>
      <c r="R40" s="18"/>
      <c r="S40" s="18">
        <v>72</v>
      </c>
      <c r="T40" s="18"/>
      <c r="U40" s="18">
        <v>5000</v>
      </c>
      <c r="V40" s="18"/>
      <c r="W40" s="18">
        <v>3</v>
      </c>
      <c r="X40" s="18">
        <v>700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2017</v>
      </c>
    </row>
    <row r="2" spans="2:14" x14ac:dyDescent="0.25">
      <c r="B2" s="22" t="s">
        <v>18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2017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80683787.437857822</v>
      </c>
      <c r="E18" s="7"/>
      <c r="F18" s="7">
        <v>3117437.5714534023</v>
      </c>
      <c r="G18" s="7"/>
      <c r="H18" s="7">
        <v>7357</v>
      </c>
      <c r="J18" t="s">
        <v>22</v>
      </c>
      <c r="L18" s="8">
        <v>3.8637719800330823E-2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21011736.803245489</v>
      </c>
      <c r="E19" s="7"/>
      <c r="F19" s="7">
        <v>2041986.6769802002</v>
      </c>
      <c r="G19" s="7"/>
      <c r="H19" s="7">
        <v>646</v>
      </c>
      <c r="J19" t="s">
        <v>23</v>
      </c>
      <c r="L19" s="8">
        <v>9.7183145596264731E-2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492681.28304924787</v>
      </c>
      <c r="E20" s="11"/>
      <c r="F20" s="7">
        <v>83555.271800000002</v>
      </c>
      <c r="G20" s="7"/>
      <c r="H20" s="7">
        <v>5</v>
      </c>
      <c r="J20" t="s">
        <v>24</v>
      </c>
      <c r="L20" s="8">
        <v>0.16959294918383963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2622433.9596041618</v>
      </c>
      <c r="E21" s="7"/>
      <c r="F21" s="7">
        <v>389047.14799999999</v>
      </c>
      <c r="G21" s="7"/>
      <c r="H21" s="7">
        <v>38</v>
      </c>
      <c r="J21" t="s">
        <v>25</v>
      </c>
      <c r="L21" s="8">
        <v>0.14835345865438837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1311320.0155159885</v>
      </c>
      <c r="E22" s="7"/>
      <c r="F22" s="7">
        <v>175521.1416</v>
      </c>
      <c r="G22" s="7"/>
      <c r="H22" s="7">
        <v>22</v>
      </c>
      <c r="J22" t="s">
        <v>26</v>
      </c>
      <c r="L22" s="8">
        <v>0.13385073019794835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1934797.9374113267</v>
      </c>
      <c r="E23" s="7"/>
      <c r="F23" s="7">
        <v>274059.51579999999</v>
      </c>
      <c r="G23" s="7"/>
      <c r="H23" s="7">
        <v>3</v>
      </c>
      <c r="J23" t="s">
        <v>27</v>
      </c>
      <c r="L23" s="8">
        <v>0.14164761627081296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2582501.3072164156</v>
      </c>
      <c r="E24" s="7"/>
      <c r="F24" s="7">
        <v>348905.43939999997</v>
      </c>
      <c r="G24" s="7"/>
      <c r="H24" s="7">
        <v>12</v>
      </c>
      <c r="J24" t="s">
        <v>28</v>
      </c>
      <c r="L24" s="8">
        <v>0.13510368355866292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826200.28250112699</v>
      </c>
      <c r="E25" s="7"/>
      <c r="F25" s="7">
        <v>107637.6574</v>
      </c>
      <c r="G25" s="7"/>
      <c r="H25" s="7">
        <v>5</v>
      </c>
      <c r="J25" t="s">
        <v>29</v>
      </c>
      <c r="L25" s="8">
        <v>0.13028034446339368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3677439.1297766031</v>
      </c>
      <c r="E26" s="7"/>
      <c r="F26" s="7">
        <v>278870.83258019999</v>
      </c>
      <c r="G26" s="7"/>
      <c r="H26" s="7">
        <v>190</v>
      </c>
      <c r="J26" t="s">
        <v>30</v>
      </c>
      <c r="L26" s="8">
        <v>7.5832888795399539E-2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851102.41111811623</v>
      </c>
      <c r="E27" s="7"/>
      <c r="F27" s="7">
        <v>41483.084999999999</v>
      </c>
      <c r="G27" s="7"/>
      <c r="H27" s="7">
        <v>72</v>
      </c>
      <c r="J27" t="s">
        <v>31</v>
      </c>
      <c r="L27" s="8">
        <v>4.8740415322643192E-2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12237700.479375036</v>
      </c>
      <c r="E28" s="7"/>
      <c r="F28" s="7">
        <v>486562.87483720208</v>
      </c>
      <c r="G28" s="7"/>
      <c r="H28" s="7">
        <v>5000</v>
      </c>
      <c r="J28" t="s">
        <v>32</v>
      </c>
      <c r="L28" s="8">
        <v>3.9759338419602358E-2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4872136.9455075869</v>
      </c>
      <c r="E29" s="7"/>
      <c r="F29" s="7">
        <v>44733.343200000003</v>
      </c>
      <c r="G29" s="7"/>
      <c r="H29" s="7">
        <v>3</v>
      </c>
      <c r="J29" t="s">
        <v>33</v>
      </c>
      <c r="L29" s="8">
        <v>9.1814626108256102E-3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19390604</v>
      </c>
      <c r="E30" s="7"/>
      <c r="F30" s="7">
        <v>104382.59999999999</v>
      </c>
      <c r="G30" s="7"/>
      <c r="H30" s="7">
        <v>700</v>
      </c>
      <c r="J30" t="s">
        <v>34</v>
      </c>
      <c r="L30" s="8">
        <v>5.3831536139874753E-3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80683.787437857827</v>
      </c>
      <c r="C36" s="19"/>
      <c r="D36" s="18">
        <v>21011.736803245487</v>
      </c>
      <c r="E36" s="18"/>
      <c r="F36" s="18">
        <v>492.6812830492479</v>
      </c>
      <c r="G36" s="18"/>
      <c r="H36" s="18">
        <v>2622.4339596041618</v>
      </c>
      <c r="I36" s="18"/>
      <c r="J36" s="18">
        <v>1311.3200155159884</v>
      </c>
      <c r="K36" s="18"/>
      <c r="L36" s="18">
        <v>1934.7979374113268</v>
      </c>
      <c r="M36" s="18"/>
      <c r="N36" s="18">
        <v>2582.5013072164156</v>
      </c>
      <c r="O36" s="18"/>
      <c r="P36" s="18">
        <v>826.20028250112694</v>
      </c>
      <c r="Q36" s="18">
        <v>3677.4391297766033</v>
      </c>
      <c r="R36" s="18"/>
      <c r="S36" s="18">
        <v>851.10241111811627</v>
      </c>
      <c r="T36" s="18"/>
      <c r="U36" s="18">
        <v>12237.700479375037</v>
      </c>
      <c r="V36" s="18"/>
      <c r="W36" s="18">
        <v>4872.1369455075874</v>
      </c>
      <c r="X36" s="18">
        <v>19390.603999999999</v>
      </c>
    </row>
    <row r="40" spans="2:39" ht="48.75" customHeight="1" x14ac:dyDescent="0.3">
      <c r="B40" s="18">
        <v>7357</v>
      </c>
      <c r="C40" s="19"/>
      <c r="D40" s="18">
        <v>646</v>
      </c>
      <c r="E40" s="18"/>
      <c r="F40" s="18">
        <v>5</v>
      </c>
      <c r="G40" s="18"/>
      <c r="H40" s="18">
        <v>38</v>
      </c>
      <c r="I40" s="18"/>
      <c r="J40" s="18">
        <v>22</v>
      </c>
      <c r="K40" s="18"/>
      <c r="L40" s="18">
        <v>3</v>
      </c>
      <c r="M40" s="18"/>
      <c r="N40" s="18">
        <v>12</v>
      </c>
      <c r="O40" s="18"/>
      <c r="P40" s="18">
        <v>5</v>
      </c>
      <c r="Q40" s="18">
        <v>190</v>
      </c>
      <c r="R40" s="18"/>
      <c r="S40" s="18">
        <v>72</v>
      </c>
      <c r="T40" s="18"/>
      <c r="U40" s="18">
        <v>5000</v>
      </c>
      <c r="V40" s="18"/>
      <c r="W40" s="18">
        <v>3</v>
      </c>
      <c r="X40" s="18">
        <v>700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showGridLines="0" zoomScale="85" zoomScaleNormal="85" workbookViewId="0">
      <selection activeCell="Y25" sqref="Y25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" x14ac:dyDescent="0.25">
      <c r="B1">
        <v>2016</v>
      </c>
    </row>
    <row r="16" spans="2:2" x14ac:dyDescent="0.25">
      <c r="B16" s="31" t="s">
        <v>41</v>
      </c>
    </row>
    <row r="17" spans="2:30" ht="15.75" x14ac:dyDescent="0.25">
      <c r="B17" s="1">
        <v>2016</v>
      </c>
      <c r="D17" s="2" t="s">
        <v>0</v>
      </c>
      <c r="E17" s="3"/>
      <c r="F17" s="2" t="s">
        <v>1</v>
      </c>
      <c r="G17" s="2"/>
      <c r="H17" s="2" t="s">
        <v>2</v>
      </c>
      <c r="I17" s="2"/>
      <c r="J17" s="2"/>
      <c r="L17" s="2" t="s">
        <v>3</v>
      </c>
      <c r="Q17" s="4"/>
      <c r="S17" s="5"/>
      <c r="U17" s="4"/>
      <c r="W17" s="5"/>
      <c r="Z17" s="2"/>
    </row>
    <row r="18" spans="2:30" x14ac:dyDescent="0.25">
      <c r="B18" t="s">
        <v>4</v>
      </c>
      <c r="D18" s="6">
        <v>75641577</v>
      </c>
      <c r="E18" s="7"/>
      <c r="F18" s="7">
        <v>2626490.0072729518</v>
      </c>
      <c r="G18" s="7"/>
      <c r="H18" s="7">
        <v>8076</v>
      </c>
      <c r="J18" t="s">
        <v>4</v>
      </c>
      <c r="L18" s="8">
        <v>3.4722835131702129E-2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19754476</v>
      </c>
      <c r="E19" s="7"/>
      <c r="F19" s="7">
        <v>1761069.7764968381</v>
      </c>
      <c r="G19" s="7"/>
      <c r="H19" s="7">
        <v>694</v>
      </c>
      <c r="J19" t="s">
        <v>5</v>
      </c>
      <c r="L19" s="8">
        <v>8.9147886104234714E-2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466366</v>
      </c>
      <c r="E20" s="11"/>
      <c r="F20" s="7">
        <v>69472.500571714889</v>
      </c>
      <c r="G20" s="7"/>
      <c r="H20" s="7">
        <v>5</v>
      </c>
      <c r="J20" t="s">
        <v>6</v>
      </c>
      <c r="L20" s="8">
        <v>0.14896562050345627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2618886</v>
      </c>
      <c r="E21" s="7"/>
      <c r="F21" s="7">
        <v>361344.11166790279</v>
      </c>
      <c r="G21" s="7"/>
      <c r="H21" s="7">
        <v>46</v>
      </c>
      <c r="J21" t="s">
        <v>7</v>
      </c>
      <c r="L21" s="8">
        <v>0.13797626611769387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1232088</v>
      </c>
      <c r="E22" s="7"/>
      <c r="F22" s="7">
        <v>144432.40675139197</v>
      </c>
      <c r="G22" s="7"/>
      <c r="H22" s="7">
        <v>20</v>
      </c>
      <c r="J22" t="s">
        <v>8</v>
      </c>
      <c r="L22" s="8">
        <v>0.11722572312317948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1849970</v>
      </c>
      <c r="E23" s="7"/>
      <c r="F23" s="7">
        <v>230641.27333933325</v>
      </c>
      <c r="G23" s="7"/>
      <c r="H23" s="7">
        <v>40</v>
      </c>
      <c r="J23" t="s">
        <v>9</v>
      </c>
      <c r="L23" s="8">
        <v>0.1246729802858064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2465454</v>
      </c>
      <c r="E24" s="7"/>
      <c r="F24" s="7">
        <v>296434.86862029508</v>
      </c>
      <c r="G24" s="7"/>
      <c r="H24" s="7">
        <v>13</v>
      </c>
      <c r="J24" t="s">
        <v>10</v>
      </c>
      <c r="L24" s="8">
        <v>0.12023540841577052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770845</v>
      </c>
      <c r="E25" s="7"/>
      <c r="F25" s="7">
        <v>91583.517286150833</v>
      </c>
      <c r="G25" s="7"/>
      <c r="H25" s="7">
        <v>5</v>
      </c>
      <c r="J25" t="s">
        <v>11</v>
      </c>
      <c r="L25" s="8">
        <v>0.11880925125823069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3466757</v>
      </c>
      <c r="E26" s="7"/>
      <c r="F26" s="7">
        <v>239745.67958171375</v>
      </c>
      <c r="G26" s="7"/>
      <c r="H26" s="7">
        <v>186</v>
      </c>
      <c r="J26" t="s">
        <v>12</v>
      </c>
      <c r="L26" s="8">
        <v>6.915560553615778E-2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857749</v>
      </c>
      <c r="E27" s="7"/>
      <c r="F27" s="7">
        <v>38784.372634035848</v>
      </c>
      <c r="G27" s="7"/>
      <c r="H27" s="7">
        <v>62</v>
      </c>
      <c r="J27" t="s">
        <v>13</v>
      </c>
      <c r="L27" s="8">
        <v>4.5216459167000893E-2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11199145</v>
      </c>
      <c r="E28" s="7"/>
      <c r="F28" s="7">
        <v>333439.48238470574</v>
      </c>
      <c r="G28" s="7"/>
      <c r="H28" s="7">
        <v>5615</v>
      </c>
      <c r="J28" t="s">
        <v>14</v>
      </c>
      <c r="L28" s="8">
        <v>2.9773655255352596E-2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4939384</v>
      </c>
      <c r="E29" s="7"/>
      <c r="F29" s="7">
        <v>54681.709468867528</v>
      </c>
      <c r="G29" s="7"/>
      <c r="H29" s="7">
        <v>3</v>
      </c>
      <c r="J29" t="s">
        <v>15</v>
      </c>
      <c r="L29" s="8">
        <v>1.1070552414808714E-2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18569100</v>
      </c>
      <c r="E30" s="7"/>
      <c r="F30" s="7">
        <v>98896.004815697554</v>
      </c>
      <c r="G30" s="7"/>
      <c r="H30" s="7">
        <v>700</v>
      </c>
      <c r="J30" t="s">
        <v>16</v>
      </c>
      <c r="L30" s="8">
        <v>5.3258372681334884E-3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x14ac:dyDescent="0.25">
      <c r="D33" s="12"/>
      <c r="E33" s="13"/>
    </row>
    <row r="34" spans="2:39" x14ac:dyDescent="0.25">
      <c r="D34" s="14"/>
    </row>
    <row r="37" spans="2:39" ht="18" x14ac:dyDescent="0.25">
      <c r="H37" s="13"/>
      <c r="I37" s="13"/>
      <c r="J37" s="15"/>
      <c r="K37" s="15"/>
      <c r="N37" s="15"/>
      <c r="Y37" s="16"/>
      <c r="AD37" s="16"/>
      <c r="AF37" s="13"/>
      <c r="AI37" s="13"/>
      <c r="AM37" s="17"/>
    </row>
    <row r="38" spans="2:39" ht="48" customHeight="1" x14ac:dyDescent="0.25"/>
    <row r="39" spans="2:39" ht="48.75" customHeight="1" x14ac:dyDescent="0.3">
      <c r="B39" s="18">
        <v>75641.577000000005</v>
      </c>
      <c r="C39" s="19"/>
      <c r="D39" s="18">
        <v>19754.475999999999</v>
      </c>
      <c r="E39" s="18"/>
      <c r="F39" s="18">
        <v>466.36599999999999</v>
      </c>
      <c r="G39" s="18"/>
      <c r="H39" s="18">
        <v>2618.886</v>
      </c>
      <c r="I39" s="18"/>
      <c r="J39" s="18">
        <v>1232.088</v>
      </c>
      <c r="K39" s="18"/>
      <c r="L39" s="18">
        <v>1849.97</v>
      </c>
      <c r="M39" s="18"/>
      <c r="N39" s="18">
        <v>2465.4540000000002</v>
      </c>
      <c r="O39" s="18"/>
      <c r="P39" s="18">
        <v>770.84500000000003</v>
      </c>
      <c r="Q39" s="18">
        <v>3466.7570000000001</v>
      </c>
      <c r="R39" s="18"/>
      <c r="S39" s="18">
        <v>857.74900000000002</v>
      </c>
      <c r="T39" s="18"/>
      <c r="U39" s="18">
        <v>11199.145</v>
      </c>
      <c r="V39" s="18"/>
      <c r="W39" s="18">
        <v>4939.384</v>
      </c>
      <c r="X39" s="18">
        <v>18569.099999999999</v>
      </c>
    </row>
    <row r="43" spans="2:39" ht="48.75" customHeight="1" x14ac:dyDescent="0.3">
      <c r="B43" s="18">
        <v>8076</v>
      </c>
      <c r="C43" s="19"/>
      <c r="D43" s="18">
        <v>694</v>
      </c>
      <c r="E43" s="18"/>
      <c r="F43" s="18">
        <v>5</v>
      </c>
      <c r="G43" s="18"/>
      <c r="H43" s="18">
        <v>46</v>
      </c>
      <c r="I43" s="18"/>
      <c r="J43" s="18">
        <v>20</v>
      </c>
      <c r="K43" s="18"/>
      <c r="L43" s="18">
        <v>40</v>
      </c>
      <c r="M43" s="18"/>
      <c r="N43" s="18">
        <v>13</v>
      </c>
      <c r="O43" s="18"/>
      <c r="P43" s="18">
        <v>5</v>
      </c>
      <c r="Q43" s="18">
        <v>186</v>
      </c>
      <c r="R43" s="18"/>
      <c r="S43" s="18">
        <v>62</v>
      </c>
      <c r="T43" s="18"/>
      <c r="U43" s="18">
        <v>5615</v>
      </c>
      <c r="V43" s="18"/>
      <c r="W43" s="18">
        <v>3</v>
      </c>
      <c r="X43" s="18">
        <v>700</v>
      </c>
    </row>
    <row r="44" spans="2:39" ht="20.25" x14ac:dyDescent="0.35">
      <c r="B44" s="20" t="s">
        <v>4</v>
      </c>
      <c r="C44" s="20"/>
      <c r="D44" s="20" t="s">
        <v>5</v>
      </c>
      <c r="E44" s="20"/>
      <c r="F44" s="20" t="s">
        <v>6</v>
      </c>
      <c r="G44" s="20"/>
      <c r="H44" s="20" t="s">
        <v>7</v>
      </c>
      <c r="I44" s="20"/>
      <c r="J44" s="20" t="s">
        <v>8</v>
      </c>
      <c r="K44" s="20"/>
      <c r="L44" s="20" t="s">
        <v>9</v>
      </c>
      <c r="M44" s="20"/>
      <c r="N44" s="20" t="s">
        <v>10</v>
      </c>
      <c r="O44" s="20"/>
      <c r="P44" s="20" t="s">
        <v>11</v>
      </c>
      <c r="Q44" s="20" t="s">
        <v>12</v>
      </c>
      <c r="R44" s="20"/>
      <c r="S44" s="20" t="s">
        <v>13</v>
      </c>
      <c r="T44" s="20"/>
      <c r="U44" s="20" t="s">
        <v>14</v>
      </c>
      <c r="V44" s="20"/>
      <c r="W44" s="20" t="s">
        <v>15</v>
      </c>
      <c r="X44" s="20" t="s">
        <v>16</v>
      </c>
    </row>
    <row r="45" spans="2:39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Y8" sqref="Y8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1">
        <v>2022</v>
      </c>
    </row>
    <row r="2" spans="2:14" x14ac:dyDescent="0.25">
      <c r="B2" s="22" t="s">
        <v>50</v>
      </c>
    </row>
    <row r="16" spans="2:14" x14ac:dyDescent="0.25">
      <c r="B16" t="s">
        <v>42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2" ht="15.75" x14ac:dyDescent="0.25">
      <c r="B17" s="1">
        <v>2021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U17" s="5"/>
      <c r="W17" s="4"/>
      <c r="Y17" s="5"/>
      <c r="AB17" s="2"/>
    </row>
    <row r="18" spans="2:32" x14ac:dyDescent="0.25">
      <c r="B18" t="s">
        <v>22</v>
      </c>
      <c r="D18" s="6">
        <v>744221988.19441521</v>
      </c>
      <c r="E18" s="7"/>
      <c r="F18" s="7">
        <v>3659203.8200000003</v>
      </c>
      <c r="G18" s="7"/>
      <c r="H18" s="7">
        <v>4199</v>
      </c>
      <c r="J18" t="s">
        <v>22</v>
      </c>
      <c r="L18" s="8">
        <v>4.916817667370634E-3</v>
      </c>
      <c r="N18" s="9"/>
      <c r="Q18" s="10"/>
      <c r="U18" s="7"/>
      <c r="X18" s="7"/>
      <c r="Y18" s="7"/>
      <c r="AB18" s="8"/>
    </row>
    <row r="19" spans="2:32" x14ac:dyDescent="0.25">
      <c r="B19" t="s">
        <v>23</v>
      </c>
      <c r="D19" s="6">
        <v>22268220.273003295</v>
      </c>
      <c r="E19" s="7"/>
      <c r="F19" s="7">
        <v>2498697.12</v>
      </c>
      <c r="G19" s="7"/>
      <c r="H19" s="7">
        <v>700</v>
      </c>
      <c r="J19" t="s">
        <v>23</v>
      </c>
      <c r="L19" s="8">
        <v>0.1122091073901077</v>
      </c>
      <c r="N19" s="9"/>
      <c r="Q19" s="10"/>
      <c r="U19" s="7"/>
      <c r="X19" s="7"/>
      <c r="Y19" s="7"/>
      <c r="AA19" s="7"/>
      <c r="AB19" s="7"/>
      <c r="AC19" s="7"/>
      <c r="AE19" s="8"/>
      <c r="AF19" s="8"/>
    </row>
    <row r="20" spans="2:32" x14ac:dyDescent="0.25">
      <c r="B20" t="s">
        <v>24</v>
      </c>
      <c r="D20" s="6">
        <v>511450.63477711356</v>
      </c>
      <c r="E20" s="11"/>
      <c r="F20" s="7">
        <v>124166</v>
      </c>
      <c r="G20" s="7"/>
      <c r="H20" s="7">
        <v>5</v>
      </c>
      <c r="J20" t="s">
        <v>24</v>
      </c>
      <c r="L20" s="8">
        <v>0.24277220821929496</v>
      </c>
      <c r="N20" s="9"/>
      <c r="Q20" s="10"/>
      <c r="U20" s="7"/>
      <c r="X20" s="7"/>
      <c r="Y20" s="7"/>
      <c r="AA20" s="7"/>
      <c r="AB20" s="7"/>
      <c r="AC20" s="7"/>
      <c r="AE20" s="8"/>
      <c r="AF20" s="8"/>
    </row>
    <row r="21" spans="2:32" x14ac:dyDescent="0.25">
      <c r="B21" t="s">
        <v>25</v>
      </c>
      <c r="D21" s="6">
        <v>2714282.4470602009</v>
      </c>
      <c r="E21" s="7"/>
      <c r="F21" s="7">
        <v>353539</v>
      </c>
      <c r="G21" s="7"/>
      <c r="H21" s="7">
        <v>46</v>
      </c>
      <c r="J21" t="s">
        <v>25</v>
      </c>
      <c r="L21" s="8">
        <v>0.13025136731179648</v>
      </c>
      <c r="N21" s="9"/>
      <c r="Q21" s="10"/>
      <c r="U21" s="7"/>
      <c r="X21" s="7"/>
      <c r="Y21" s="7"/>
      <c r="AA21" s="7"/>
      <c r="AB21" s="7"/>
      <c r="AC21" s="7"/>
      <c r="AE21" s="8"/>
      <c r="AF21" s="8"/>
    </row>
    <row r="22" spans="2:32" x14ac:dyDescent="0.25">
      <c r="B22" t="s">
        <v>26</v>
      </c>
      <c r="D22" s="6">
        <v>1235312.7128564308</v>
      </c>
      <c r="E22" s="7"/>
      <c r="F22" s="7">
        <v>257636</v>
      </c>
      <c r="G22" s="7"/>
      <c r="H22" s="7">
        <v>18</v>
      </c>
      <c r="J22" t="s">
        <v>26</v>
      </c>
      <c r="L22" s="8">
        <v>0.20855933669156912</v>
      </c>
      <c r="N22" s="9"/>
      <c r="Q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27</v>
      </c>
      <c r="D23" s="6">
        <v>1777098.5578231923</v>
      </c>
      <c r="E23" s="7"/>
      <c r="F23" s="7">
        <v>296106</v>
      </c>
      <c r="G23" s="7"/>
      <c r="H23" s="7">
        <v>29</v>
      </c>
      <c r="J23" t="s">
        <v>27</v>
      </c>
      <c r="L23" s="8">
        <v>0.16662328529640294</v>
      </c>
      <c r="N23" s="9"/>
      <c r="Q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28</v>
      </c>
      <c r="D24" s="6">
        <v>2459918.0815208387</v>
      </c>
      <c r="E24" s="7"/>
      <c r="F24" s="7">
        <v>421500</v>
      </c>
      <c r="G24" s="7"/>
      <c r="H24" s="7">
        <v>12</v>
      </c>
      <c r="J24" t="s">
        <v>28</v>
      </c>
      <c r="L24" s="8">
        <v>0.1713471693087473</v>
      </c>
      <c r="N24" s="9"/>
      <c r="Q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29</v>
      </c>
      <c r="D25" s="6">
        <v>876084.71274567919</v>
      </c>
      <c r="E25" s="7"/>
      <c r="F25" s="7">
        <v>163663</v>
      </c>
      <c r="G25" s="7"/>
      <c r="H25" s="7">
        <v>5</v>
      </c>
      <c r="J25" t="s">
        <v>29</v>
      </c>
      <c r="L25" s="8">
        <v>0.18681184321442457</v>
      </c>
      <c r="N25" s="9"/>
      <c r="Q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48</v>
      </c>
      <c r="D26" s="6">
        <v>608306.02488710976</v>
      </c>
      <c r="E26" s="7"/>
      <c r="F26" s="7">
        <v>98201</v>
      </c>
      <c r="G26" s="7"/>
      <c r="H26" s="7">
        <v>25</v>
      </c>
      <c r="J26" t="s">
        <v>48</v>
      </c>
      <c r="L26" s="8">
        <v>0.16143354821814279</v>
      </c>
      <c r="N26" s="9"/>
      <c r="Q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30</v>
      </c>
      <c r="D27" s="6">
        <v>3599568.4045695309</v>
      </c>
      <c r="E27" s="7"/>
      <c r="F27" s="7">
        <v>372923</v>
      </c>
      <c r="G27" s="7"/>
      <c r="H27" s="7">
        <v>210</v>
      </c>
      <c r="J27" t="s">
        <v>30</v>
      </c>
      <c r="L27" s="8">
        <v>0.10360214283650973</v>
      </c>
      <c r="N27" s="9"/>
      <c r="Q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31</v>
      </c>
      <c r="D28" s="6">
        <v>800837.81852393423</v>
      </c>
      <c r="E28" s="7"/>
      <c r="F28" s="7">
        <v>24094.12</v>
      </c>
      <c r="G28" s="7"/>
      <c r="H28" s="7">
        <v>62</v>
      </c>
      <c r="J28" t="s">
        <v>31</v>
      </c>
      <c r="L28" s="8">
        <v>3.0086141591576087E-2</v>
      </c>
      <c r="N28" s="9"/>
      <c r="Q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32</v>
      </c>
      <c r="D29" s="6">
        <v>15878343.959232591</v>
      </c>
      <c r="E29" s="7"/>
      <c r="F29" s="7">
        <v>576885</v>
      </c>
      <c r="G29" s="7"/>
      <c r="H29" s="7">
        <v>2000</v>
      </c>
      <c r="J29" t="s">
        <v>32</v>
      </c>
      <c r="L29" s="8">
        <v>3.6331559606035964E-2</v>
      </c>
      <c r="N29" s="9"/>
      <c r="Q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33</v>
      </c>
      <c r="D30" s="6">
        <v>3740070.0096023809</v>
      </c>
      <c r="E30" s="7"/>
      <c r="F30" s="7">
        <v>57277</v>
      </c>
      <c r="G30" s="7"/>
      <c r="H30" s="7">
        <v>5</v>
      </c>
      <c r="J30" t="s">
        <v>33</v>
      </c>
      <c r="L30" s="8">
        <v>1.5314419209518836E-2</v>
      </c>
      <c r="N30" s="9"/>
      <c r="Q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34</v>
      </c>
      <c r="D31" s="6">
        <v>22507469.283125609</v>
      </c>
      <c r="E31" s="7"/>
      <c r="F31" s="7">
        <v>227997</v>
      </c>
      <c r="G31" s="7"/>
      <c r="H31" s="7">
        <v>1098</v>
      </c>
      <c r="J31" t="s">
        <v>34</v>
      </c>
      <c r="L31" s="8">
        <v>1.012983721679162E-2</v>
      </c>
      <c r="N31" s="9"/>
      <c r="Q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D32" s="6"/>
      <c r="F32" s="7"/>
      <c r="L32" s="8"/>
      <c r="N32" s="9"/>
      <c r="Q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5" spans="2:41" ht="18" x14ac:dyDescent="0.25">
      <c r="B35" s="30" t="s">
        <v>51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v>744221.98819441523</v>
      </c>
      <c r="C37" s="19"/>
      <c r="D37" s="18">
        <v>22268.220273003295</v>
      </c>
      <c r="E37" s="18"/>
      <c r="F37" s="18">
        <v>511.45063477711358</v>
      </c>
      <c r="G37" s="18"/>
      <c r="H37" s="18">
        <v>2714.2824470602009</v>
      </c>
      <c r="I37" s="18"/>
      <c r="J37" s="18">
        <v>1235.3127128564308</v>
      </c>
      <c r="K37" s="18"/>
      <c r="L37" s="18">
        <v>1777.0985578231923</v>
      </c>
      <c r="M37" s="18"/>
      <c r="N37" s="18">
        <v>2459.9180815208388</v>
      </c>
      <c r="O37" s="18"/>
      <c r="P37" s="18">
        <v>876.08471274567921</v>
      </c>
      <c r="Q37" s="18">
        <v>608.30602488710974</v>
      </c>
      <c r="R37" s="18"/>
      <c r="S37" s="18">
        <v>3599.5684045695307</v>
      </c>
      <c r="T37" s="18"/>
      <c r="U37" s="18">
        <v>800.83781852393417</v>
      </c>
      <c r="V37" s="18"/>
      <c r="W37" s="18">
        <v>15878.34395923259</v>
      </c>
      <c r="X37" s="18"/>
      <c r="Y37" s="18">
        <v>3740.0700096023811</v>
      </c>
      <c r="Z37" s="18">
        <v>22507.469283125611</v>
      </c>
    </row>
    <row r="40" spans="2:41" ht="15.75" x14ac:dyDescent="0.25">
      <c r="B40" s="30" t="s">
        <v>40</v>
      </c>
    </row>
    <row r="41" spans="2:41" ht="48.75" customHeight="1" x14ac:dyDescent="0.3">
      <c r="B41" s="18">
        <v>4199</v>
      </c>
      <c r="C41" s="19"/>
      <c r="D41" s="18">
        <v>700</v>
      </c>
      <c r="E41" s="18"/>
      <c r="F41" s="18">
        <v>5</v>
      </c>
      <c r="G41" s="18"/>
      <c r="H41" s="18">
        <v>46</v>
      </c>
      <c r="I41" s="18"/>
      <c r="J41" s="18">
        <v>18</v>
      </c>
      <c r="K41" s="18"/>
      <c r="L41" s="18">
        <v>29</v>
      </c>
      <c r="M41" s="18"/>
      <c r="N41" s="18">
        <v>12</v>
      </c>
      <c r="O41" s="18"/>
      <c r="P41" s="18">
        <v>5</v>
      </c>
      <c r="Q41" s="18">
        <v>210</v>
      </c>
      <c r="R41" s="18"/>
      <c r="S41" s="18">
        <v>25</v>
      </c>
      <c r="T41" s="18"/>
      <c r="U41" s="18">
        <v>62</v>
      </c>
      <c r="V41" s="18"/>
      <c r="W41" s="18">
        <v>2000</v>
      </c>
      <c r="X41" s="18"/>
      <c r="Y41" s="18">
        <v>5</v>
      </c>
      <c r="Z41" s="18">
        <v>1098</v>
      </c>
    </row>
    <row r="42" spans="2:41" ht="20.25" x14ac:dyDescent="0.35">
      <c r="B42" s="20" t="s">
        <v>22</v>
      </c>
      <c r="C42" s="20"/>
      <c r="D42" s="20" t="s">
        <v>23</v>
      </c>
      <c r="E42" s="20"/>
      <c r="F42" s="20" t="s">
        <v>24</v>
      </c>
      <c r="G42" s="20"/>
      <c r="H42" s="20" t="s">
        <v>25</v>
      </c>
      <c r="I42" s="20"/>
      <c r="J42" s="20" t="s">
        <v>26</v>
      </c>
      <c r="K42" s="20"/>
      <c r="L42" s="20" t="s">
        <v>27</v>
      </c>
      <c r="M42" s="20"/>
      <c r="N42" s="20" t="s">
        <v>28</v>
      </c>
      <c r="O42" s="20"/>
      <c r="P42" s="20" t="s">
        <v>29</v>
      </c>
      <c r="Q42" s="20" t="s">
        <v>30</v>
      </c>
      <c r="R42" s="20"/>
      <c r="S42" s="20" t="s">
        <v>48</v>
      </c>
      <c r="T42" s="20"/>
      <c r="U42" s="20" t="s">
        <v>31</v>
      </c>
      <c r="V42" s="20"/>
      <c r="W42" s="20" t="s">
        <v>32</v>
      </c>
      <c r="X42" s="20"/>
      <c r="Y42" s="20" t="s">
        <v>33</v>
      </c>
      <c r="Z42" s="20" t="s">
        <v>34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zoomScale="85" zoomScaleNormal="85" workbookViewId="0">
      <selection activeCell="P24" sqref="P24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5">
        <v>2021</v>
      </c>
      <c r="C1" s="23"/>
      <c r="D1" s="26" t="s">
        <v>43</v>
      </c>
      <c r="Y1">
        <v>1.1399999999999999</v>
      </c>
    </row>
    <row r="7" spans="2:28" x14ac:dyDescent="0.25">
      <c r="Z7" s="27"/>
    </row>
    <row r="8" spans="2:28" x14ac:dyDescent="0.25">
      <c r="AB8" s="28"/>
    </row>
    <row r="9" spans="2:28" x14ac:dyDescent="0.25">
      <c r="AB9" s="28"/>
    </row>
    <row r="10" spans="2:28" x14ac:dyDescent="0.25">
      <c r="AB10" s="28"/>
    </row>
    <row r="11" spans="2:28" x14ac:dyDescent="0.25">
      <c r="AB11" s="28"/>
    </row>
    <row r="12" spans="2:28" x14ac:dyDescent="0.25">
      <c r="AB12" s="28"/>
    </row>
    <row r="13" spans="2:28" x14ac:dyDescent="0.25">
      <c r="AB13" s="28"/>
    </row>
    <row r="14" spans="2:28" x14ac:dyDescent="0.25">
      <c r="AB14" s="28"/>
    </row>
    <row r="15" spans="2:28" x14ac:dyDescent="0.25">
      <c r="AB15" s="28"/>
    </row>
    <row r="16" spans="2:28" x14ac:dyDescent="0.25">
      <c r="AB16" s="28"/>
    </row>
    <row r="17" spans="2:32" ht="45" x14ac:dyDescent="0.25">
      <c r="B17" s="1">
        <v>2021</v>
      </c>
      <c r="D17" s="23" t="s">
        <v>17</v>
      </c>
      <c r="E17" s="3"/>
      <c r="F17" s="2" t="s">
        <v>1</v>
      </c>
      <c r="G17" s="2"/>
      <c r="H17" s="32" t="s">
        <v>44</v>
      </c>
      <c r="I17" s="2"/>
      <c r="J17" s="2"/>
      <c r="L17" s="2" t="s">
        <v>35</v>
      </c>
      <c r="P17" s="14"/>
      <c r="Q17" s="14"/>
      <c r="R17" s="14"/>
      <c r="S17" s="4"/>
      <c r="U17" s="5"/>
      <c r="W17" s="4"/>
      <c r="Y17" s="5"/>
      <c r="AB17" s="28"/>
    </row>
    <row r="18" spans="2:32" x14ac:dyDescent="0.25">
      <c r="B18" t="s">
        <v>4</v>
      </c>
      <c r="D18" s="6">
        <v>84856592.498490885</v>
      </c>
      <c r="E18" s="7"/>
      <c r="F18" s="6">
        <v>3069131.45</v>
      </c>
      <c r="G18" s="7"/>
      <c r="H18" s="7">
        <v>4193</v>
      </c>
      <c r="J18" t="s">
        <v>4</v>
      </c>
      <c r="L18" s="8">
        <v>3.6168450318749039E-2</v>
      </c>
      <c r="N18" s="9"/>
      <c r="S18" s="10"/>
      <c r="U18" s="7"/>
      <c r="X18" s="7"/>
      <c r="Y18" s="7"/>
      <c r="AB18" s="28"/>
    </row>
    <row r="19" spans="2:32" x14ac:dyDescent="0.25">
      <c r="B19" t="s">
        <v>5</v>
      </c>
      <c r="D19" s="6">
        <v>22116479.242094807</v>
      </c>
      <c r="E19" s="7"/>
      <c r="F19" s="6">
        <v>2118041</v>
      </c>
      <c r="G19" s="6">
        <v>19</v>
      </c>
      <c r="H19" s="6">
        <v>711</v>
      </c>
      <c r="J19" t="s">
        <v>5</v>
      </c>
      <c r="L19" s="8">
        <v>9.5767548569334823E-2</v>
      </c>
      <c r="N19" s="9"/>
      <c r="S19" s="10"/>
      <c r="U19" s="7"/>
      <c r="X19" s="7"/>
      <c r="Y19" s="7"/>
      <c r="AA19" s="7"/>
      <c r="AB19" s="28"/>
      <c r="AC19" s="7"/>
      <c r="AE19" s="8"/>
      <c r="AF19" s="8"/>
    </row>
    <row r="20" spans="2:32" x14ac:dyDescent="0.25">
      <c r="B20" t="s">
        <v>6</v>
      </c>
      <c r="D20" s="6">
        <v>529694.50364460016</v>
      </c>
      <c r="E20" s="11"/>
      <c r="F20" s="6">
        <v>99368</v>
      </c>
      <c r="G20" s="7"/>
      <c r="H20" s="6">
        <v>5</v>
      </c>
      <c r="J20" t="s">
        <v>6</v>
      </c>
      <c r="L20" s="8">
        <v>0.18759492370846123</v>
      </c>
      <c r="N20" s="9"/>
      <c r="S20" s="10"/>
      <c r="U20" s="7"/>
      <c r="X20" s="7"/>
      <c r="Y20" s="7"/>
      <c r="AA20" s="7"/>
      <c r="AB20" s="28"/>
      <c r="AC20" s="7"/>
      <c r="AE20" s="8"/>
      <c r="AF20" s="8"/>
    </row>
    <row r="21" spans="2:32" x14ac:dyDescent="0.25">
      <c r="B21" t="s">
        <v>7</v>
      </c>
      <c r="D21" s="6">
        <v>2814004.1847108384</v>
      </c>
      <c r="E21" s="7"/>
      <c r="F21" s="6">
        <v>328429</v>
      </c>
      <c r="G21" s="7"/>
      <c r="H21" s="6">
        <v>46</v>
      </c>
      <c r="J21" t="s">
        <v>7</v>
      </c>
      <c r="L21" s="8">
        <v>0.1167123353207624</v>
      </c>
      <c r="N21" s="9"/>
      <c r="S21" s="10"/>
      <c r="U21" s="7"/>
      <c r="X21" s="7"/>
      <c r="Y21" s="7"/>
      <c r="AA21" s="7"/>
      <c r="AB21" s="28"/>
      <c r="AC21" s="7"/>
      <c r="AE21" s="8"/>
      <c r="AF21" s="8"/>
    </row>
    <row r="22" spans="2:32" x14ac:dyDescent="0.25">
      <c r="B22" t="s">
        <v>8</v>
      </c>
      <c r="D22" s="6">
        <v>1258522.3719937508</v>
      </c>
      <c r="E22" s="7"/>
      <c r="F22" s="6">
        <v>199364</v>
      </c>
      <c r="G22" s="7"/>
      <c r="H22" s="6">
        <v>17</v>
      </c>
      <c r="J22" t="s">
        <v>8</v>
      </c>
      <c r="L22" s="8">
        <v>0.15841116887272144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1854198.8505597182</v>
      </c>
      <c r="E23" s="7"/>
      <c r="F23" s="6">
        <v>258350</v>
      </c>
      <c r="G23" s="7"/>
      <c r="H23" s="6">
        <v>34</v>
      </c>
      <c r="J23" t="s">
        <v>9</v>
      </c>
      <c r="L23" s="8">
        <v>0.13933241298365226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2593794.929760213</v>
      </c>
      <c r="E24" s="7"/>
      <c r="F24" s="6">
        <v>364900</v>
      </c>
      <c r="G24" s="7"/>
      <c r="H24" s="6">
        <v>12</v>
      </c>
      <c r="J24" t="s">
        <v>10</v>
      </c>
      <c r="L24" s="8">
        <v>0.14068190041289566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898902.47854268958</v>
      </c>
      <c r="E25" s="7"/>
      <c r="F25" s="6">
        <v>131940</v>
      </c>
      <c r="G25" s="7"/>
      <c r="H25" s="6">
        <v>5</v>
      </c>
      <c r="J25" t="s">
        <v>11</v>
      </c>
      <c r="L25" s="8">
        <v>0.14677899232617819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46</v>
      </c>
      <c r="D26" s="6">
        <v>595186.10719414486</v>
      </c>
      <c r="E26" s="7"/>
      <c r="F26" s="6">
        <v>78950</v>
      </c>
      <c r="G26" s="7"/>
      <c r="H26" s="6">
        <v>25</v>
      </c>
      <c r="J26" t="s">
        <v>46</v>
      </c>
      <c r="L26" s="8">
        <v>0.13264758542868199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3729020.9324228908</v>
      </c>
      <c r="E27" s="7"/>
      <c r="F27" s="6">
        <v>309400</v>
      </c>
      <c r="G27" s="7"/>
      <c r="H27" s="6">
        <v>200</v>
      </c>
      <c r="J27" t="s">
        <v>12</v>
      </c>
      <c r="L27" s="8">
        <v>8.297084023043301E-2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719886.75648955675</v>
      </c>
      <c r="E28" s="7"/>
      <c r="F28" s="6">
        <v>15944</v>
      </c>
      <c r="G28" s="7"/>
      <c r="H28" s="6">
        <v>79</v>
      </c>
      <c r="J28" t="s">
        <v>13</v>
      </c>
      <c r="L28" s="8">
        <v>2.2147927929316334E-2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15659216.463904083</v>
      </c>
      <c r="E29" s="7"/>
      <c r="F29" s="6">
        <v>445000</v>
      </c>
      <c r="G29" s="7"/>
      <c r="H29" s="6">
        <v>2000</v>
      </c>
      <c r="J29" t="s">
        <v>14</v>
      </c>
      <c r="L29" s="8">
        <v>2.8417769243165227E-2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4359754.4198335959</v>
      </c>
      <c r="E30" s="7"/>
      <c r="F30" s="6">
        <v>58666</v>
      </c>
      <c r="G30" s="7"/>
      <c r="H30" s="6">
        <v>5</v>
      </c>
      <c r="J30" t="s">
        <v>15</v>
      </c>
      <c r="L30" s="8">
        <v>1.3456262520914922E-2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20305607.064017657</v>
      </c>
      <c r="E31" s="7"/>
      <c r="F31" s="6">
        <v>183048.45</v>
      </c>
      <c r="G31" s="7"/>
      <c r="H31" s="6">
        <v>323</v>
      </c>
      <c r="J31" t="s">
        <v>16</v>
      </c>
      <c r="L31" s="8">
        <v>9.0146750807745674E-3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9" t="s">
        <v>45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v>84856.592498490878</v>
      </c>
      <c r="C37" s="19"/>
      <c r="D37" s="18">
        <v>22116.479242094807</v>
      </c>
      <c r="E37" s="18"/>
      <c r="F37" s="18">
        <v>529.69450364460022</v>
      </c>
      <c r="G37" s="18"/>
      <c r="H37" s="18">
        <v>2814.0041847108382</v>
      </c>
      <c r="I37" s="18"/>
      <c r="J37" s="18">
        <v>1258.5223719937508</v>
      </c>
      <c r="K37" s="18"/>
      <c r="L37" s="18">
        <v>1854.1988505597183</v>
      </c>
      <c r="M37" s="18"/>
      <c r="N37" s="18">
        <v>2593.7949297602131</v>
      </c>
      <c r="O37" s="18"/>
      <c r="P37" s="18">
        <v>898.90247854268955</v>
      </c>
      <c r="Q37" s="18">
        <v>595.18610719414482</v>
      </c>
      <c r="R37" s="18"/>
      <c r="S37" s="18">
        <v>3729.0209324228908</v>
      </c>
      <c r="T37" s="18"/>
      <c r="U37" s="18">
        <v>719.88675648955677</v>
      </c>
      <c r="V37" s="18"/>
      <c r="W37" s="18">
        <v>15659.216463904082</v>
      </c>
      <c r="X37" s="18"/>
      <c r="Y37" s="18">
        <v>4359.7544198335954</v>
      </c>
      <c r="Z37" s="18">
        <v>20305.607064017659</v>
      </c>
    </row>
    <row r="40" spans="2:41" ht="15.75" x14ac:dyDescent="0.25">
      <c r="B40" s="29" t="s">
        <v>37</v>
      </c>
    </row>
    <row r="41" spans="2:41" ht="44.25" customHeight="1" x14ac:dyDescent="0.3">
      <c r="B41" s="18">
        <v>4193</v>
      </c>
      <c r="C41" s="19"/>
      <c r="D41" s="18">
        <v>711</v>
      </c>
      <c r="E41" s="18"/>
      <c r="F41" s="18">
        <v>5</v>
      </c>
      <c r="G41" s="18"/>
      <c r="H41" s="18">
        <v>46</v>
      </c>
      <c r="I41" s="18"/>
      <c r="J41" s="18">
        <v>17</v>
      </c>
      <c r="K41" s="18"/>
      <c r="L41" s="18">
        <v>34</v>
      </c>
      <c r="M41" s="18"/>
      <c r="N41" s="18">
        <v>12</v>
      </c>
      <c r="O41" s="18"/>
      <c r="P41" s="18">
        <v>5</v>
      </c>
      <c r="Q41" s="18">
        <v>25</v>
      </c>
      <c r="R41" s="18"/>
      <c r="S41" s="18">
        <v>200</v>
      </c>
      <c r="T41" s="18"/>
      <c r="U41" s="18">
        <v>79</v>
      </c>
      <c r="V41" s="18"/>
      <c r="W41" s="18">
        <v>2000</v>
      </c>
      <c r="X41" s="18"/>
      <c r="Y41" s="18">
        <v>5</v>
      </c>
      <c r="Z41" s="18">
        <v>323</v>
      </c>
    </row>
    <row r="42" spans="2:41" ht="20.25" x14ac:dyDescent="0.35">
      <c r="B42" s="20" t="s">
        <v>4</v>
      </c>
      <c r="C42" s="20"/>
      <c r="D42" s="20" t="s">
        <v>5</v>
      </c>
      <c r="E42" s="20"/>
      <c r="F42" s="20" t="s">
        <v>6</v>
      </c>
      <c r="G42" s="20"/>
      <c r="H42" s="20" t="s">
        <v>7</v>
      </c>
      <c r="I42" s="20"/>
      <c r="J42" s="20" t="s">
        <v>8</v>
      </c>
      <c r="K42" s="20"/>
      <c r="L42" s="20" t="s">
        <v>9</v>
      </c>
      <c r="M42" s="20"/>
      <c r="N42" s="20" t="s">
        <v>10</v>
      </c>
      <c r="O42" s="20"/>
      <c r="P42" s="20" t="s">
        <v>11</v>
      </c>
      <c r="Q42" s="20" t="s">
        <v>46</v>
      </c>
      <c r="R42" s="20"/>
      <c r="S42" s="20" t="s">
        <v>12</v>
      </c>
      <c r="T42" s="20"/>
      <c r="U42" s="20" t="s">
        <v>13</v>
      </c>
      <c r="V42" s="20"/>
      <c r="W42" s="20" t="s">
        <v>14</v>
      </c>
      <c r="X42" s="20"/>
      <c r="Y42" s="20" t="s">
        <v>15</v>
      </c>
      <c r="Z42" s="20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B20" sqref="B20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5" x14ac:dyDescent="0.25">
      <c r="B1" s="21">
        <f>Penetrasyon2021!B1</f>
        <v>2021</v>
      </c>
    </row>
    <row r="2" spans="2:25" x14ac:dyDescent="0.25">
      <c r="B2" s="22" t="s">
        <v>38</v>
      </c>
      <c r="Y2" t="s">
        <v>47</v>
      </c>
    </row>
    <row r="16" spans="2:25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2" ht="15.75" x14ac:dyDescent="0.25">
      <c r="B17" s="1">
        <v>2021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U17" s="5"/>
      <c r="W17" s="4"/>
      <c r="Y17" s="5"/>
      <c r="AB17" s="2"/>
    </row>
    <row r="18" spans="2:32" x14ac:dyDescent="0.25">
      <c r="B18" t="s">
        <v>22</v>
      </c>
      <c r="D18" s="6">
        <f>Penetrasyon2021!D18</f>
        <v>84856592.498490885</v>
      </c>
      <c r="E18" s="7"/>
      <c r="F18" s="7">
        <f>Penetrasyon2021!F18</f>
        <v>3069131.45</v>
      </c>
      <c r="G18" s="7"/>
      <c r="H18" s="7">
        <f>Penetrasyon2021!H18</f>
        <v>4193</v>
      </c>
      <c r="J18" t="s">
        <v>22</v>
      </c>
      <c r="L18" s="8">
        <f>+F18/D18</f>
        <v>3.6168450318749039E-2</v>
      </c>
      <c r="N18" s="9"/>
      <c r="Q18" s="10"/>
      <c r="U18" s="7"/>
      <c r="X18" s="7"/>
      <c r="Y18" s="7"/>
      <c r="AB18" s="8"/>
    </row>
    <row r="19" spans="2:32" x14ac:dyDescent="0.25">
      <c r="B19" t="s">
        <v>23</v>
      </c>
      <c r="D19" s="6">
        <f>Penetrasyon2021!D19</f>
        <v>22116479.242094807</v>
      </c>
      <c r="E19" s="7"/>
      <c r="F19" s="7">
        <f>Penetrasyon2021!F19</f>
        <v>2118041</v>
      </c>
      <c r="G19" s="7"/>
      <c r="H19" s="7">
        <f>Penetrasyon2021!H19</f>
        <v>711</v>
      </c>
      <c r="J19" t="s">
        <v>23</v>
      </c>
      <c r="L19" s="8">
        <f>+F19/D19</f>
        <v>9.5767548569334823E-2</v>
      </c>
      <c r="N19" s="9"/>
      <c r="Q19" s="10"/>
      <c r="U19" s="7"/>
      <c r="X19" s="7"/>
      <c r="Y19" s="7"/>
      <c r="AA19" s="7"/>
      <c r="AB19" s="7"/>
      <c r="AC19" s="7"/>
      <c r="AE19" s="8"/>
      <c r="AF19" s="8"/>
    </row>
    <row r="20" spans="2:32" x14ac:dyDescent="0.25">
      <c r="B20" t="s">
        <v>24</v>
      </c>
      <c r="D20" s="6">
        <f>Penetrasyon2021!D20</f>
        <v>529694.50364460016</v>
      </c>
      <c r="E20" s="11"/>
      <c r="F20" s="7">
        <f>Penetrasyon2021!F20</f>
        <v>99368</v>
      </c>
      <c r="G20" s="7"/>
      <c r="H20" s="7">
        <f>Penetrasyon2021!H20</f>
        <v>5</v>
      </c>
      <c r="J20" t="s">
        <v>24</v>
      </c>
      <c r="L20" s="8">
        <f>+F20/D20</f>
        <v>0.18759492370846123</v>
      </c>
      <c r="N20" s="9"/>
      <c r="Q20" s="10"/>
      <c r="U20" s="7"/>
      <c r="X20" s="7"/>
      <c r="Y20" s="7"/>
      <c r="AA20" s="7"/>
      <c r="AB20" s="7"/>
      <c r="AC20" s="7"/>
      <c r="AE20" s="8"/>
      <c r="AF20" s="8"/>
    </row>
    <row r="21" spans="2:32" x14ac:dyDescent="0.25">
      <c r="B21" t="s">
        <v>25</v>
      </c>
      <c r="D21" s="6">
        <f>Penetrasyon2021!D21</f>
        <v>2814004.1847108384</v>
      </c>
      <c r="E21" s="7"/>
      <c r="F21" s="7">
        <f>Penetrasyon2021!F21</f>
        <v>328429</v>
      </c>
      <c r="G21" s="7"/>
      <c r="H21" s="7">
        <f>Penetrasyon2021!H21</f>
        <v>46</v>
      </c>
      <c r="J21" t="s">
        <v>25</v>
      </c>
      <c r="L21" s="8">
        <f>+F21/D21</f>
        <v>0.1167123353207624</v>
      </c>
      <c r="N21" s="9"/>
      <c r="Q21" s="10"/>
      <c r="U21" s="7"/>
      <c r="X21" s="7"/>
      <c r="Y21" s="7"/>
      <c r="AA21" s="7"/>
      <c r="AB21" s="7"/>
      <c r="AC21" s="7"/>
      <c r="AE21" s="8"/>
      <c r="AF21" s="8"/>
    </row>
    <row r="22" spans="2:32" x14ac:dyDescent="0.25">
      <c r="B22" t="s">
        <v>26</v>
      </c>
      <c r="D22" s="6">
        <f>Penetrasyon2021!D22</f>
        <v>1258522.3719937508</v>
      </c>
      <c r="E22" s="7"/>
      <c r="F22" s="7">
        <f>Penetrasyon2021!F22</f>
        <v>199364</v>
      </c>
      <c r="G22" s="7"/>
      <c r="H22" s="7">
        <f>Penetrasyon2021!H22</f>
        <v>17</v>
      </c>
      <c r="J22" t="s">
        <v>26</v>
      </c>
      <c r="L22" s="8">
        <f t="shared" ref="L22:L31" si="0">+F22/D22</f>
        <v>0.15841116887272144</v>
      </c>
      <c r="N22" s="9"/>
      <c r="Q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27</v>
      </c>
      <c r="D23" s="6">
        <f>Penetrasyon2021!D23</f>
        <v>1854198.8505597182</v>
      </c>
      <c r="E23" s="7"/>
      <c r="F23" s="7">
        <f>Penetrasyon2021!F23</f>
        <v>258350</v>
      </c>
      <c r="G23" s="7"/>
      <c r="H23" s="7">
        <f>Penetrasyon2021!H23</f>
        <v>34</v>
      </c>
      <c r="J23" t="s">
        <v>27</v>
      </c>
      <c r="L23" s="8">
        <f t="shared" si="0"/>
        <v>0.13933241298365226</v>
      </c>
      <c r="N23" s="9"/>
      <c r="Q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28</v>
      </c>
      <c r="D24" s="6">
        <f>Penetrasyon2021!D24</f>
        <v>2593794.929760213</v>
      </c>
      <c r="E24" s="7"/>
      <c r="F24" s="7">
        <f>Penetrasyon2021!F24</f>
        <v>364900</v>
      </c>
      <c r="G24" s="7"/>
      <c r="H24" s="7">
        <f>Penetrasyon2021!H24</f>
        <v>12</v>
      </c>
      <c r="J24" t="s">
        <v>28</v>
      </c>
      <c r="L24" s="8">
        <f t="shared" si="0"/>
        <v>0.14068190041289566</v>
      </c>
      <c r="N24" s="9"/>
      <c r="Q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29</v>
      </c>
      <c r="D25" s="6">
        <f>Penetrasyon2021!D25</f>
        <v>898902.47854268958</v>
      </c>
      <c r="E25" s="7"/>
      <c r="F25" s="7">
        <f>Penetrasyon2021!F25</f>
        <v>131940</v>
      </c>
      <c r="G25" s="7"/>
      <c r="H25" s="7">
        <f>Penetrasyon2021!H25</f>
        <v>5</v>
      </c>
      <c r="J25" t="s">
        <v>29</v>
      </c>
      <c r="L25" s="8">
        <f t="shared" si="0"/>
        <v>0.14677899232617819</v>
      </c>
      <c r="N25" s="9"/>
      <c r="Q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48</v>
      </c>
      <c r="D26" s="6">
        <f>Penetrasyon2021!D26</f>
        <v>595186.10719414486</v>
      </c>
      <c r="E26" s="7"/>
      <c r="F26" s="7">
        <f>Penetrasyon2021!F26</f>
        <v>78950</v>
      </c>
      <c r="G26" s="7"/>
      <c r="H26" s="7">
        <f>Penetrasyon2021!H26</f>
        <v>25</v>
      </c>
      <c r="J26" t="s">
        <v>48</v>
      </c>
      <c r="L26" s="8">
        <f t="shared" si="0"/>
        <v>0.13264758542868199</v>
      </c>
      <c r="N26" s="9"/>
      <c r="Q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30</v>
      </c>
      <c r="D27" s="6">
        <f>Penetrasyon2021!D27</f>
        <v>3729020.9324228908</v>
      </c>
      <c r="E27" s="7"/>
      <c r="F27" s="7">
        <f>Penetrasyon2021!F27</f>
        <v>309400</v>
      </c>
      <c r="G27" s="7"/>
      <c r="H27" s="7">
        <f>Penetrasyon2021!H27</f>
        <v>200</v>
      </c>
      <c r="J27" t="s">
        <v>30</v>
      </c>
      <c r="L27" s="8">
        <f t="shared" si="0"/>
        <v>8.297084023043301E-2</v>
      </c>
      <c r="N27" s="9"/>
      <c r="Q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31</v>
      </c>
      <c r="D28" s="6">
        <f>Penetrasyon2021!D28</f>
        <v>719886.75648955675</v>
      </c>
      <c r="E28" s="7"/>
      <c r="F28" s="7">
        <f>Penetrasyon2021!F28</f>
        <v>15944</v>
      </c>
      <c r="G28" s="7"/>
      <c r="H28" s="7">
        <f>Penetrasyon2021!H28</f>
        <v>79</v>
      </c>
      <c r="J28" t="s">
        <v>31</v>
      </c>
      <c r="L28" s="8">
        <f t="shared" si="0"/>
        <v>2.2147927929316334E-2</v>
      </c>
      <c r="N28" s="9"/>
      <c r="Q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32</v>
      </c>
      <c r="D29" s="6">
        <f>Penetrasyon2021!D29</f>
        <v>15659216.463904083</v>
      </c>
      <c r="E29" s="7"/>
      <c r="F29" s="7">
        <f>Penetrasyon2021!F29</f>
        <v>445000</v>
      </c>
      <c r="G29" s="7"/>
      <c r="H29" s="7">
        <f>Penetrasyon2021!H29</f>
        <v>2000</v>
      </c>
      <c r="J29" t="s">
        <v>32</v>
      </c>
      <c r="L29" s="8">
        <f t="shared" si="0"/>
        <v>2.8417769243165227E-2</v>
      </c>
      <c r="N29" s="9"/>
      <c r="Q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33</v>
      </c>
      <c r="D30" s="6">
        <f>Penetrasyon2021!D30</f>
        <v>4359754.4198335959</v>
      </c>
      <c r="E30" s="7"/>
      <c r="F30" s="7">
        <f>Penetrasyon2021!F30</f>
        <v>58666</v>
      </c>
      <c r="G30" s="7"/>
      <c r="H30" s="7">
        <f>Penetrasyon2021!H30</f>
        <v>5</v>
      </c>
      <c r="J30" t="s">
        <v>33</v>
      </c>
      <c r="L30" s="8">
        <f t="shared" si="0"/>
        <v>1.3456262520914922E-2</v>
      </c>
      <c r="N30" s="9"/>
      <c r="Q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34</v>
      </c>
      <c r="D31" s="6">
        <f>Penetrasyon2021!D31</f>
        <v>20305607.064017657</v>
      </c>
      <c r="E31" s="7"/>
      <c r="F31" s="7">
        <f>Penetrasyon2021!F31</f>
        <v>183048.45</v>
      </c>
      <c r="G31" s="7"/>
      <c r="H31" s="7">
        <f>Penetrasyon2021!H31</f>
        <v>323</v>
      </c>
      <c r="J31" t="s">
        <v>34</v>
      </c>
      <c r="L31" s="8">
        <f t="shared" si="0"/>
        <v>9.0146750807745674E-3</v>
      </c>
      <c r="N31" s="9"/>
      <c r="Q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D32" s="6"/>
      <c r="F32" s="7"/>
      <c r="L32" s="8"/>
      <c r="N32" s="9"/>
      <c r="Q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5" spans="2:41" ht="18" x14ac:dyDescent="0.25">
      <c r="B35" s="30" t="s">
        <v>39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f>+D18/1000</f>
        <v>84856.592498490878</v>
      </c>
      <c r="C37" s="19"/>
      <c r="D37" s="18">
        <f>+D19/1000</f>
        <v>22116.479242094807</v>
      </c>
      <c r="E37" s="18"/>
      <c r="F37" s="18">
        <f>+D20/1000</f>
        <v>529.69450364460022</v>
      </c>
      <c r="G37" s="18"/>
      <c r="H37" s="18">
        <f>+D21/1000</f>
        <v>2814.0041847108382</v>
      </c>
      <c r="I37" s="18"/>
      <c r="J37" s="18">
        <f>+D22/1000</f>
        <v>1258.5223719937508</v>
      </c>
      <c r="K37" s="18"/>
      <c r="L37" s="18">
        <f>+D23/1000</f>
        <v>1854.1988505597183</v>
      </c>
      <c r="M37" s="18"/>
      <c r="N37" s="18">
        <f>+D24/1000</f>
        <v>2593.7949297602131</v>
      </c>
      <c r="O37" s="18"/>
      <c r="P37" s="18">
        <f>D25/1000</f>
        <v>898.90247854268955</v>
      </c>
      <c r="Q37" s="18">
        <f>+D26/1000</f>
        <v>595.18610719414482</v>
      </c>
      <c r="R37" s="18"/>
      <c r="S37" s="18">
        <f>+D27/1000</f>
        <v>3729.0209324228908</v>
      </c>
      <c r="T37" s="18"/>
      <c r="U37" s="18">
        <f>+D28/1000</f>
        <v>719.88675648955677</v>
      </c>
      <c r="V37" s="18"/>
      <c r="W37" s="18">
        <f>+D29/1000</f>
        <v>15659.216463904082</v>
      </c>
      <c r="X37" s="18"/>
      <c r="Y37" s="18">
        <f>D30/1000</f>
        <v>4359.7544198335954</v>
      </c>
      <c r="Z37" s="18">
        <f>+D31/1000</f>
        <v>20305.607064017659</v>
      </c>
    </row>
    <row r="40" spans="2:41" ht="15.75" x14ac:dyDescent="0.25">
      <c r="B40" s="30" t="s">
        <v>40</v>
      </c>
    </row>
    <row r="41" spans="2:41" ht="48.75" customHeight="1" x14ac:dyDescent="0.3">
      <c r="B41" s="18">
        <f>+H18</f>
        <v>4193</v>
      </c>
      <c r="C41" s="19"/>
      <c r="D41" s="18">
        <f>+H19</f>
        <v>711</v>
      </c>
      <c r="E41" s="18"/>
      <c r="F41" s="18">
        <f>+H20</f>
        <v>5</v>
      </c>
      <c r="G41" s="18"/>
      <c r="H41" s="18">
        <f>+H21</f>
        <v>46</v>
      </c>
      <c r="I41" s="18"/>
      <c r="J41" s="18">
        <f>+H22</f>
        <v>17</v>
      </c>
      <c r="K41" s="18"/>
      <c r="L41" s="18">
        <f>+H23</f>
        <v>34</v>
      </c>
      <c r="M41" s="18"/>
      <c r="N41" s="18">
        <f>+H24</f>
        <v>12</v>
      </c>
      <c r="O41" s="18"/>
      <c r="P41" s="18">
        <f>H25</f>
        <v>5</v>
      </c>
      <c r="Q41" s="18">
        <f>+H27</f>
        <v>200</v>
      </c>
      <c r="R41" s="18"/>
      <c r="S41" s="18">
        <f>+H26</f>
        <v>25</v>
      </c>
      <c r="T41" s="18"/>
      <c r="U41" s="18">
        <f>+H28</f>
        <v>79</v>
      </c>
      <c r="V41" s="18"/>
      <c r="W41" s="18">
        <f>H29</f>
        <v>2000</v>
      </c>
      <c r="X41" s="18"/>
      <c r="Y41" s="18">
        <f>H30</f>
        <v>5</v>
      </c>
      <c r="Z41" s="18">
        <f>H31</f>
        <v>323</v>
      </c>
    </row>
    <row r="42" spans="2:41" ht="20.25" x14ac:dyDescent="0.35">
      <c r="B42" s="20" t="str">
        <f>B18</f>
        <v>World</v>
      </c>
      <c r="C42" s="20"/>
      <c r="D42" s="20" t="str">
        <f>B19</f>
        <v>Europe</v>
      </c>
      <c r="E42" s="20"/>
      <c r="F42" s="20" t="str">
        <f>B20</f>
        <v>Belgium</v>
      </c>
      <c r="G42" s="20"/>
      <c r="H42" s="20" t="str">
        <f>B21</f>
        <v>UK</v>
      </c>
      <c r="I42" s="20"/>
      <c r="J42" s="20" t="str">
        <f>B22</f>
        <v>Spain</v>
      </c>
      <c r="K42" s="20"/>
      <c r="L42" s="20" t="str">
        <f>B23</f>
        <v>Italy</v>
      </c>
      <c r="M42" s="20"/>
      <c r="N42" s="20" t="str">
        <f>B24</f>
        <v>France</v>
      </c>
      <c r="O42" s="20"/>
      <c r="P42" s="20" t="str">
        <f>B25</f>
        <v>Holland</v>
      </c>
      <c r="Q42" s="20" t="str">
        <f>B27</f>
        <v>Germany</v>
      </c>
      <c r="R42" s="20"/>
      <c r="S42" s="20" t="str">
        <f>B26</f>
        <v>Poland</v>
      </c>
      <c r="T42" s="20"/>
      <c r="U42" s="20" t="str">
        <f>B28</f>
        <v>Turkey</v>
      </c>
      <c r="V42" s="20"/>
      <c r="W42" s="20" t="str">
        <f>B29</f>
        <v>China</v>
      </c>
      <c r="X42" s="20"/>
      <c r="Y42" s="20" t="str">
        <f>B30</f>
        <v>Japan</v>
      </c>
      <c r="Z42" s="20" t="str">
        <f>B31</f>
        <v>USA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B22" sqref="B22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2020</v>
      </c>
      <c r="C1" s="23"/>
      <c r="D1" s="26" t="s">
        <v>43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45" x14ac:dyDescent="0.25">
      <c r="B17" s="1">
        <v>2020</v>
      </c>
      <c r="D17" s="23" t="s">
        <v>17</v>
      </c>
      <c r="E17" s="3"/>
      <c r="F17" s="2" t="s">
        <v>1</v>
      </c>
      <c r="G17" s="2"/>
      <c r="H17" s="32" t="s">
        <v>44</v>
      </c>
      <c r="I17" s="2"/>
      <c r="J17" s="2"/>
      <c r="L17" s="2" t="s">
        <v>35</v>
      </c>
      <c r="P17" s="14"/>
      <c r="Q17" s="4"/>
      <c r="S17" s="5"/>
      <c r="U17" s="4"/>
      <c r="W17" s="5"/>
      <c r="Z17" s="28"/>
    </row>
    <row r="18" spans="2:30" x14ac:dyDescent="0.25">
      <c r="B18" t="s">
        <v>4</v>
      </c>
      <c r="D18" s="6">
        <v>68866314.727943107</v>
      </c>
      <c r="E18" s="7"/>
      <c r="F18" s="6">
        <v>2726727.92</v>
      </c>
      <c r="G18" s="7"/>
      <c r="H18" s="7">
        <v>4155</v>
      </c>
      <c r="J18" t="s">
        <v>4</v>
      </c>
      <c r="L18" s="8">
        <v>3.9594509024796214E-2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6">
        <v>17854426.551554076</v>
      </c>
      <c r="E19" s="7"/>
      <c r="F19" s="6">
        <v>1844721.18</v>
      </c>
      <c r="G19" s="6">
        <v>572</v>
      </c>
      <c r="H19" s="6">
        <v>572</v>
      </c>
      <c r="J19" t="s">
        <v>5</v>
      </c>
      <c r="L19" s="8">
        <v>0.10332010242241203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6">
        <v>418969.51189257018</v>
      </c>
      <c r="E20" s="11"/>
      <c r="F20" s="6">
        <v>81716.45</v>
      </c>
      <c r="G20" s="7"/>
      <c r="H20" s="6">
        <v>5</v>
      </c>
      <c r="J20" t="s">
        <v>6</v>
      </c>
      <c r="L20" s="8">
        <v>0.19504151896607042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6">
        <v>2201417.7050194391</v>
      </c>
      <c r="E21" s="7"/>
      <c r="F21" s="6">
        <v>272677.21999999997</v>
      </c>
      <c r="G21" s="7"/>
      <c r="H21" s="6">
        <v>32</v>
      </c>
      <c r="J21" t="s">
        <v>7</v>
      </c>
      <c r="L21" s="8">
        <v>0.12386437129958132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6">
        <v>1041625.2772490617</v>
      </c>
      <c r="E22" s="7"/>
      <c r="F22" s="6">
        <v>182264</v>
      </c>
      <c r="G22" s="7"/>
      <c r="H22" s="6">
        <v>17</v>
      </c>
      <c r="J22" t="s">
        <v>8</v>
      </c>
      <c r="L22" s="8">
        <v>0.17498039264308202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1533695.3401143949</v>
      </c>
      <c r="E23" s="7"/>
      <c r="F23" s="6">
        <v>234841.87</v>
      </c>
      <c r="G23" s="7"/>
      <c r="H23" s="6">
        <v>35</v>
      </c>
      <c r="J23" t="s">
        <v>9</v>
      </c>
      <c r="L23" s="8">
        <v>0.15312159061687158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2116263.7365056523</v>
      </c>
      <c r="E24" s="7"/>
      <c r="F24" s="6">
        <v>323567.09000000003</v>
      </c>
      <c r="G24" s="7"/>
      <c r="H24" s="6">
        <v>12</v>
      </c>
      <c r="J24" t="s">
        <v>10</v>
      </c>
      <c r="L24" s="8">
        <v>0.15289544701752056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741660.43505615334</v>
      </c>
      <c r="E25" s="7"/>
      <c r="F25" s="6">
        <v>113758</v>
      </c>
      <c r="G25" s="7"/>
      <c r="H25" s="6">
        <v>5</v>
      </c>
      <c r="J25" t="s">
        <v>11</v>
      </c>
      <c r="L25" s="8">
        <v>0.15338286178281446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3094357.8374996129</v>
      </c>
      <c r="E26" s="7"/>
      <c r="F26" s="6">
        <v>275000</v>
      </c>
      <c r="G26" s="7"/>
      <c r="H26" s="6">
        <v>46</v>
      </c>
      <c r="J26" t="s">
        <v>12</v>
      </c>
      <c r="L26" s="8">
        <v>8.8871428077049092E-2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585448.14015781635</v>
      </c>
      <c r="E27" s="7"/>
      <c r="F27" s="6">
        <v>18965.91</v>
      </c>
      <c r="G27" s="7"/>
      <c r="H27" s="6">
        <v>79</v>
      </c>
      <c r="J27" t="s">
        <v>13</v>
      </c>
      <c r="L27" s="8">
        <v>3.2395542318893446E-2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11969699.754382195</v>
      </c>
      <c r="E28" s="7"/>
      <c r="F28" s="6">
        <v>433161.54000000004</v>
      </c>
      <c r="G28" s="7"/>
      <c r="H28" s="6">
        <v>2000</v>
      </c>
      <c r="J28" t="s">
        <v>14</v>
      </c>
      <c r="L28" s="8">
        <v>3.6188170872157123E-2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4117782.825694792</v>
      </c>
      <c r="E29" s="7"/>
      <c r="F29" s="6">
        <v>51225</v>
      </c>
      <c r="G29" s="7"/>
      <c r="H29" s="6">
        <v>5</v>
      </c>
      <c r="J29" t="s">
        <v>15</v>
      </c>
      <c r="L29" s="8">
        <v>1.243994697349218E-2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17021626.016260162</v>
      </c>
      <c r="E30" s="7"/>
      <c r="F30" s="6">
        <v>64150</v>
      </c>
      <c r="G30" s="7"/>
      <c r="H30" s="6">
        <v>250</v>
      </c>
      <c r="J30" t="s">
        <v>16</v>
      </c>
      <c r="L30" s="8">
        <v>3.7687351336893288E-3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45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68866.314727943114</v>
      </c>
      <c r="C36" s="19"/>
      <c r="D36" s="18">
        <v>17854.426551554076</v>
      </c>
      <c r="E36" s="18"/>
      <c r="F36" s="18">
        <v>418.96951189257021</v>
      </c>
      <c r="G36" s="18"/>
      <c r="H36" s="18">
        <v>2201.4177050194389</v>
      </c>
      <c r="I36" s="18"/>
      <c r="J36" s="18">
        <v>1041.6252772490618</v>
      </c>
      <c r="K36" s="18"/>
      <c r="L36" s="18">
        <v>1533.6953401143949</v>
      </c>
      <c r="M36" s="18"/>
      <c r="N36" s="18">
        <v>2116.2637365056521</v>
      </c>
      <c r="O36" s="18"/>
      <c r="P36" s="18">
        <v>741.66043505615335</v>
      </c>
      <c r="Q36" s="18">
        <v>3094.3578374996127</v>
      </c>
      <c r="R36" s="18"/>
      <c r="S36" s="18">
        <v>585.4481401578164</v>
      </c>
      <c r="T36" s="18"/>
      <c r="U36" s="18">
        <v>11969.699754382194</v>
      </c>
      <c r="V36" s="18"/>
      <c r="W36" s="18">
        <v>4117.7828256947923</v>
      </c>
      <c r="X36" s="18">
        <v>17021.626016260161</v>
      </c>
    </row>
    <row r="39" spans="2:39" ht="15.75" x14ac:dyDescent="0.25">
      <c r="B39" s="29" t="s">
        <v>37</v>
      </c>
    </row>
    <row r="40" spans="2:39" ht="44.25" customHeight="1" x14ac:dyDescent="0.3">
      <c r="B40" s="18">
        <v>4155</v>
      </c>
      <c r="C40" s="19"/>
      <c r="D40" s="18">
        <v>572</v>
      </c>
      <c r="E40" s="18"/>
      <c r="F40" s="18">
        <v>5</v>
      </c>
      <c r="G40" s="18"/>
      <c r="H40" s="18">
        <v>32</v>
      </c>
      <c r="I40" s="18"/>
      <c r="J40" s="18">
        <v>17</v>
      </c>
      <c r="K40" s="18"/>
      <c r="L40" s="18">
        <v>35</v>
      </c>
      <c r="M40" s="18"/>
      <c r="N40" s="18">
        <v>12</v>
      </c>
      <c r="O40" s="18"/>
      <c r="P40" s="18">
        <v>5</v>
      </c>
      <c r="Q40" s="18">
        <v>46</v>
      </c>
      <c r="R40" s="18"/>
      <c r="S40" s="18">
        <v>79</v>
      </c>
      <c r="T40" s="18"/>
      <c r="U40" s="18">
        <v>2000</v>
      </c>
      <c r="V40" s="18"/>
      <c r="W40" s="18">
        <v>5</v>
      </c>
      <c r="X40" s="18">
        <v>250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topLeftCell="A7" zoomScale="85" zoomScaleNormal="85" workbookViewId="0">
      <selection activeCell="A24" sqref="A24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2020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2019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68866314.727943107</v>
      </c>
      <c r="E18" s="7"/>
      <c r="F18" s="7">
        <v>2726727.92</v>
      </c>
      <c r="G18" s="7"/>
      <c r="H18" s="7">
        <v>4155</v>
      </c>
      <c r="J18" t="s">
        <v>22</v>
      </c>
      <c r="L18" s="8">
        <v>3.9594509024796214E-2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17854426.551554076</v>
      </c>
      <c r="E19" s="7"/>
      <c r="F19" s="7">
        <v>1844721.18</v>
      </c>
      <c r="G19" s="7"/>
      <c r="H19" s="7">
        <v>572</v>
      </c>
      <c r="J19" t="s">
        <v>23</v>
      </c>
      <c r="L19" s="8">
        <v>0.10332010242241203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418969.51189257018</v>
      </c>
      <c r="E20" s="11"/>
      <c r="F20" s="7">
        <v>81716.45</v>
      </c>
      <c r="G20" s="7"/>
      <c r="H20" s="7">
        <v>5</v>
      </c>
      <c r="J20" t="s">
        <v>24</v>
      </c>
      <c r="L20" s="8">
        <v>0.19504151896607042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2201417.7050194391</v>
      </c>
      <c r="E21" s="7"/>
      <c r="F21" s="7">
        <v>272677.21999999997</v>
      </c>
      <c r="G21" s="7"/>
      <c r="H21" s="7">
        <v>32</v>
      </c>
      <c r="J21" t="s">
        <v>25</v>
      </c>
      <c r="L21" s="8">
        <v>0.12386437129958132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1041625.2772490617</v>
      </c>
      <c r="E22" s="7"/>
      <c r="F22" s="7">
        <v>182264</v>
      </c>
      <c r="G22" s="7"/>
      <c r="H22" s="7">
        <v>17</v>
      </c>
      <c r="J22" t="s">
        <v>26</v>
      </c>
      <c r="L22" s="8">
        <v>0.17498039264308202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1533695.3401143949</v>
      </c>
      <c r="E23" s="7"/>
      <c r="F23" s="7">
        <v>234841.87</v>
      </c>
      <c r="G23" s="7"/>
      <c r="H23" s="7">
        <v>35</v>
      </c>
      <c r="J23" t="s">
        <v>27</v>
      </c>
      <c r="L23" s="8">
        <v>0.15312159061687158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2116263.7365056523</v>
      </c>
      <c r="E24" s="7"/>
      <c r="F24" s="7">
        <v>323567.09000000003</v>
      </c>
      <c r="G24" s="7"/>
      <c r="H24" s="7">
        <v>12</v>
      </c>
      <c r="J24" t="s">
        <v>28</v>
      </c>
      <c r="L24" s="8">
        <v>0.15289544701752056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741660.43505615334</v>
      </c>
      <c r="E25" s="7"/>
      <c r="F25" s="7">
        <v>113758</v>
      </c>
      <c r="G25" s="7"/>
      <c r="H25" s="7">
        <v>5</v>
      </c>
      <c r="J25" t="s">
        <v>29</v>
      </c>
      <c r="L25" s="8">
        <v>0.15338286178281446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3094357.8374996129</v>
      </c>
      <c r="E26" s="7"/>
      <c r="F26" s="7">
        <v>275000</v>
      </c>
      <c r="G26" s="7"/>
      <c r="H26" s="7">
        <v>46</v>
      </c>
      <c r="J26" t="s">
        <v>30</v>
      </c>
      <c r="L26" s="8">
        <v>8.8871428077049092E-2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585448.14015781635</v>
      </c>
      <c r="E27" s="7"/>
      <c r="F27" s="7">
        <v>18965.91</v>
      </c>
      <c r="G27" s="7"/>
      <c r="H27" s="7">
        <v>79</v>
      </c>
      <c r="J27" t="s">
        <v>31</v>
      </c>
      <c r="L27" s="8">
        <v>3.2395542318893446E-2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11969699.754382195</v>
      </c>
      <c r="E28" s="7"/>
      <c r="F28" s="7">
        <v>433161.54000000004</v>
      </c>
      <c r="G28" s="7"/>
      <c r="H28" s="7">
        <v>2000</v>
      </c>
      <c r="J28" t="s">
        <v>32</v>
      </c>
      <c r="L28" s="8">
        <v>3.6188170872157123E-2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4117782.825694792</v>
      </c>
      <c r="E29" s="7"/>
      <c r="F29" s="7">
        <v>51225</v>
      </c>
      <c r="G29" s="7"/>
      <c r="H29" s="7">
        <v>5</v>
      </c>
      <c r="J29" t="s">
        <v>33</v>
      </c>
      <c r="L29" s="8">
        <v>1.243994697349218E-2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17021626.016260162</v>
      </c>
      <c r="E30" s="7"/>
      <c r="F30" s="7">
        <v>64150</v>
      </c>
      <c r="G30" s="7"/>
      <c r="H30" s="7">
        <v>250</v>
      </c>
      <c r="J30" t="s">
        <v>34</v>
      </c>
      <c r="L30" s="8">
        <v>3.7687351336893288E-3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68866.314727943114</v>
      </c>
      <c r="C36" s="19"/>
      <c r="D36" s="18">
        <v>17854.426551554076</v>
      </c>
      <c r="E36" s="18"/>
      <c r="F36" s="18">
        <v>418.96951189257021</v>
      </c>
      <c r="G36" s="18"/>
      <c r="H36" s="18">
        <v>2201.4177050194389</v>
      </c>
      <c r="I36" s="18"/>
      <c r="J36" s="18">
        <v>1041.6252772490618</v>
      </c>
      <c r="K36" s="18"/>
      <c r="L36" s="18">
        <v>1533.6953401143949</v>
      </c>
      <c r="M36" s="18"/>
      <c r="N36" s="18">
        <v>2116.2637365056521</v>
      </c>
      <c r="O36" s="18"/>
      <c r="P36" s="18">
        <v>741.66043505615335</v>
      </c>
      <c r="Q36" s="18">
        <v>3094.3578374996127</v>
      </c>
      <c r="R36" s="18"/>
      <c r="S36" s="18">
        <v>585.4481401578164</v>
      </c>
      <c r="T36" s="18"/>
      <c r="U36" s="18">
        <v>11969.699754382194</v>
      </c>
      <c r="V36" s="18"/>
      <c r="W36" s="18">
        <v>4117.7828256947923</v>
      </c>
      <c r="X36" s="18">
        <v>17021.626016260161</v>
      </c>
    </row>
    <row r="39" spans="2:39" ht="15.75" x14ac:dyDescent="0.25">
      <c r="B39" s="30" t="s">
        <v>40</v>
      </c>
    </row>
    <row r="40" spans="2:39" ht="48.75" customHeight="1" x14ac:dyDescent="0.3">
      <c r="B40" s="18">
        <v>4155</v>
      </c>
      <c r="C40" s="19"/>
      <c r="D40" s="18">
        <v>572</v>
      </c>
      <c r="E40" s="18"/>
      <c r="F40" s="18">
        <v>5</v>
      </c>
      <c r="G40" s="18"/>
      <c r="H40" s="18">
        <v>32</v>
      </c>
      <c r="I40" s="18"/>
      <c r="J40" s="18">
        <v>17</v>
      </c>
      <c r="K40" s="18"/>
      <c r="L40" s="18">
        <v>35</v>
      </c>
      <c r="M40" s="18"/>
      <c r="N40" s="18">
        <v>12</v>
      </c>
      <c r="O40" s="18"/>
      <c r="P40" s="18">
        <v>5</v>
      </c>
      <c r="Q40" s="18">
        <v>46</v>
      </c>
      <c r="R40" s="18"/>
      <c r="S40" s="18">
        <v>79</v>
      </c>
      <c r="T40" s="18"/>
      <c r="U40" s="18">
        <v>2000</v>
      </c>
      <c r="V40" s="18"/>
      <c r="W40" s="18">
        <v>5</v>
      </c>
      <c r="X40" s="18">
        <v>250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W1" sqref="W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2019</v>
      </c>
      <c r="C1" s="23"/>
      <c r="D1" s="26" t="s">
        <v>43</v>
      </c>
      <c r="W1">
        <v>1.1399999999999999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15.75" x14ac:dyDescent="0.25">
      <c r="B17" s="1">
        <v>2019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P17" s="14"/>
      <c r="Q17" s="4"/>
      <c r="S17" s="5"/>
      <c r="U17" s="4"/>
      <c r="W17" s="5"/>
      <c r="Z17" s="28"/>
    </row>
    <row r="18" spans="2:30" x14ac:dyDescent="0.25">
      <c r="B18" t="s">
        <v>4</v>
      </c>
      <c r="D18" s="7">
        <v>78349590.043374449</v>
      </c>
      <c r="E18" s="7"/>
      <c r="F18" s="6">
        <v>2917104.9652241701</v>
      </c>
      <c r="G18" s="7"/>
      <c r="H18" s="7">
        <v>4236</v>
      </c>
      <c r="J18" t="s">
        <v>4</v>
      </c>
      <c r="L18" s="8">
        <v>3.7231911023519797E-2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7">
        <v>20311418.337669495</v>
      </c>
      <c r="E19" s="7"/>
      <c r="F19" s="6">
        <v>1976238.7852241702</v>
      </c>
      <c r="G19" s="7"/>
      <c r="H19" s="7">
        <v>688</v>
      </c>
      <c r="J19" t="s">
        <v>5</v>
      </c>
      <c r="L19" s="8">
        <v>9.7296936746118001E-2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7">
        <v>472863.13430181995</v>
      </c>
      <c r="E20" s="11"/>
      <c r="F20" s="6">
        <v>84819</v>
      </c>
      <c r="G20" s="7"/>
      <c r="H20" s="6">
        <v>5</v>
      </c>
      <c r="J20" t="s">
        <v>6</v>
      </c>
      <c r="L20" s="8">
        <v>0.17937325591100442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7">
        <v>2524208.2006210499</v>
      </c>
      <c r="E21" s="7"/>
      <c r="F21" s="6">
        <v>328965.67936060176</v>
      </c>
      <c r="G21" s="7"/>
      <c r="H21" s="6">
        <v>34</v>
      </c>
      <c r="J21" t="s">
        <v>7</v>
      </c>
      <c r="L21" s="8">
        <v>0.13032430497597777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7">
        <v>1244746.7060434152</v>
      </c>
      <c r="E22" s="7"/>
      <c r="F22" s="6">
        <v>185559</v>
      </c>
      <c r="G22" s="7"/>
      <c r="H22" s="6">
        <v>21</v>
      </c>
      <c r="J22" t="s">
        <v>8</v>
      </c>
      <c r="L22" s="8">
        <v>0.14907370238385506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1786825.3500371117</v>
      </c>
      <c r="E23" s="7"/>
      <c r="F23" s="6">
        <v>263364</v>
      </c>
      <c r="G23" s="7"/>
      <c r="H23" s="6">
        <v>33</v>
      </c>
      <c r="J23" t="s">
        <v>9</v>
      </c>
      <c r="L23" s="8">
        <v>0.14739213320122754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2424569.8877030774</v>
      </c>
      <c r="E24" s="7"/>
      <c r="F24" s="6">
        <v>349713.94099999999</v>
      </c>
      <c r="G24" s="7"/>
      <c r="H24" s="6">
        <v>13</v>
      </c>
      <c r="J24" t="s">
        <v>10</v>
      </c>
      <c r="L24" s="8">
        <v>0.14423751724942127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811669.99567927036</v>
      </c>
      <c r="E25" s="7"/>
      <c r="F25" s="6">
        <v>112148.00000000001</v>
      </c>
      <c r="G25" s="7"/>
      <c r="H25" s="6">
        <v>5</v>
      </c>
      <c r="J25" t="s">
        <v>11</v>
      </c>
      <c r="L25" s="8">
        <v>0.13816945383837381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3433598.2418067171</v>
      </c>
      <c r="E26" s="7"/>
      <c r="F26" s="6">
        <v>275491</v>
      </c>
      <c r="G26" s="7"/>
      <c r="H26" s="6">
        <v>180</v>
      </c>
      <c r="J26" t="s">
        <v>12</v>
      </c>
      <c r="L26" s="8">
        <v>8.0233906415049891E-2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673581.88232376392</v>
      </c>
      <c r="E27" s="7"/>
      <c r="F27" s="6">
        <v>21857</v>
      </c>
      <c r="G27" s="7"/>
      <c r="H27" s="6">
        <v>79</v>
      </c>
      <c r="J27" t="s">
        <v>13</v>
      </c>
      <c r="L27" s="8">
        <v>3.2448913151577635E-2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12806163.252603453</v>
      </c>
      <c r="E28" s="7"/>
      <c r="F28" s="6">
        <v>403504.00000000006</v>
      </c>
      <c r="G28" s="7"/>
      <c r="H28" s="6">
        <v>2000</v>
      </c>
      <c r="J28" t="s">
        <v>14</v>
      </c>
      <c r="L28" s="8">
        <v>3.150857848996802E-2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4537294.2342676502</v>
      </c>
      <c r="E29" s="7"/>
      <c r="F29" s="6">
        <v>49446</v>
      </c>
      <c r="G29" s="7"/>
      <c r="H29" s="6">
        <v>3</v>
      </c>
      <c r="J29" t="s">
        <v>15</v>
      </c>
      <c r="L29" s="8">
        <v>1.0897684268867107E-2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19131875</v>
      </c>
      <c r="E30" s="7"/>
      <c r="F30" s="6">
        <v>83757</v>
      </c>
      <c r="G30" s="7"/>
      <c r="H30" s="6">
        <v>1170</v>
      </c>
      <c r="J30" t="s">
        <v>16</v>
      </c>
      <c r="L30" s="8">
        <v>4.3778772336741691E-3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36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78349.590043374454</v>
      </c>
      <c r="C36" s="19"/>
      <c r="D36" s="18">
        <v>20311.418337669496</v>
      </c>
      <c r="E36" s="18"/>
      <c r="F36" s="18">
        <v>472.86313430181997</v>
      </c>
      <c r="G36" s="18"/>
      <c r="H36" s="18">
        <v>2524.2082006210499</v>
      </c>
      <c r="I36" s="18"/>
      <c r="J36" s="18">
        <v>1244.7467060434153</v>
      </c>
      <c r="K36" s="18"/>
      <c r="L36" s="18">
        <v>1786.8253500371118</v>
      </c>
      <c r="M36" s="18"/>
      <c r="N36" s="18">
        <v>2424.5698877030773</v>
      </c>
      <c r="O36" s="18"/>
      <c r="P36" s="18">
        <v>811.66999567927041</v>
      </c>
      <c r="Q36" s="18">
        <v>3433.5982418067169</v>
      </c>
      <c r="R36" s="18"/>
      <c r="S36" s="18">
        <v>673.58188232376392</v>
      </c>
      <c r="T36" s="18"/>
      <c r="U36" s="18">
        <v>12806.163252603452</v>
      </c>
      <c r="V36" s="18"/>
      <c r="W36" s="18">
        <v>4537.2942342676506</v>
      </c>
      <c r="X36" s="18">
        <v>19131.875</v>
      </c>
    </row>
    <row r="39" spans="2:39" ht="15.75" x14ac:dyDescent="0.25">
      <c r="B39" s="29" t="s">
        <v>37</v>
      </c>
    </row>
    <row r="40" spans="2:39" ht="44.25" customHeight="1" x14ac:dyDescent="0.3">
      <c r="B40" s="18">
        <v>4236</v>
      </c>
      <c r="C40" s="19"/>
      <c r="D40" s="18">
        <v>688</v>
      </c>
      <c r="E40" s="18"/>
      <c r="F40" s="18">
        <v>5</v>
      </c>
      <c r="G40" s="18"/>
      <c r="H40" s="18">
        <v>34</v>
      </c>
      <c r="I40" s="18"/>
      <c r="J40" s="18">
        <v>21</v>
      </c>
      <c r="K40" s="18"/>
      <c r="L40" s="18">
        <v>33</v>
      </c>
      <c r="M40" s="18"/>
      <c r="N40" s="18">
        <v>13</v>
      </c>
      <c r="O40" s="18"/>
      <c r="P40" s="18">
        <v>5</v>
      </c>
      <c r="Q40" s="18">
        <v>180</v>
      </c>
      <c r="R40" s="18"/>
      <c r="S40" s="18">
        <v>79</v>
      </c>
      <c r="T40" s="18"/>
      <c r="U40" s="18">
        <v>2000</v>
      </c>
      <c r="V40" s="18"/>
      <c r="W40" s="18">
        <v>3</v>
      </c>
      <c r="X40" s="18">
        <v>1170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40" sqref="Q40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2019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2019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f>[1]Penetrasyon!D18</f>
        <v>78349590.043374449</v>
      </c>
      <c r="E18" s="7"/>
      <c r="F18" s="7">
        <f>[1]Penetrasyon!F18</f>
        <v>2917104.9652241701</v>
      </c>
      <c r="G18" s="7"/>
      <c r="H18" s="7">
        <f>[1]Penetrasyon!H18</f>
        <v>4236</v>
      </c>
      <c r="J18" t="s">
        <v>22</v>
      </c>
      <c r="L18" s="8">
        <f>+F18/D18</f>
        <v>3.7231911023519797E-2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f>[1]Penetrasyon!D19</f>
        <v>20311418.337669495</v>
      </c>
      <c r="E19" s="7"/>
      <c r="F19" s="7">
        <f>[1]Penetrasyon!F19</f>
        <v>1976238.7852241702</v>
      </c>
      <c r="G19" s="7"/>
      <c r="H19" s="7">
        <f>[1]Penetrasyon!H19</f>
        <v>688</v>
      </c>
      <c r="J19" t="s">
        <v>23</v>
      </c>
      <c r="L19" s="8">
        <f t="shared" ref="L19:L30" si="0">+F19/D19</f>
        <v>9.7296936746118001E-2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f>[1]Penetrasyon!D20</f>
        <v>472863.13430181995</v>
      </c>
      <c r="E20" s="11"/>
      <c r="F20" s="7">
        <f>[1]Penetrasyon!F20</f>
        <v>84819</v>
      </c>
      <c r="G20" s="7"/>
      <c r="H20" s="7">
        <f>[1]Penetrasyon!H20</f>
        <v>5</v>
      </c>
      <c r="J20" t="s">
        <v>24</v>
      </c>
      <c r="L20" s="8">
        <f t="shared" si="0"/>
        <v>0.17937325591100442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f>[1]Penetrasyon!D21</f>
        <v>2524208.2006210499</v>
      </c>
      <c r="E21" s="7"/>
      <c r="F21" s="7">
        <f>[1]Penetrasyon!F21</f>
        <v>328965.67936060176</v>
      </c>
      <c r="G21" s="7"/>
      <c r="H21" s="7">
        <f>[1]Penetrasyon!H21</f>
        <v>34</v>
      </c>
      <c r="J21" t="s">
        <v>25</v>
      </c>
      <c r="L21" s="8">
        <f t="shared" si="0"/>
        <v>0.13032430497597777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f>[1]Penetrasyon!D22</f>
        <v>1244746.7060434152</v>
      </c>
      <c r="E22" s="7"/>
      <c r="F22" s="7">
        <f>[1]Penetrasyon!F22</f>
        <v>185559</v>
      </c>
      <c r="G22" s="7"/>
      <c r="H22" s="7">
        <f>[1]Penetrasyon!H22</f>
        <v>21</v>
      </c>
      <c r="J22" t="s">
        <v>26</v>
      </c>
      <c r="L22" s="8">
        <f t="shared" si="0"/>
        <v>0.14907370238385506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f>[1]Penetrasyon!D23</f>
        <v>1786825.3500371117</v>
      </c>
      <c r="E23" s="7"/>
      <c r="F23" s="7">
        <f>[1]Penetrasyon!F23</f>
        <v>263364</v>
      </c>
      <c r="G23" s="7"/>
      <c r="H23" s="7">
        <f>[1]Penetrasyon!H23</f>
        <v>33</v>
      </c>
      <c r="J23" t="s">
        <v>27</v>
      </c>
      <c r="L23" s="8">
        <f t="shared" si="0"/>
        <v>0.14739213320122754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f>[1]Penetrasyon!D24</f>
        <v>2424569.8877030774</v>
      </c>
      <c r="E24" s="7"/>
      <c r="F24" s="7">
        <f>[1]Penetrasyon!F24</f>
        <v>349713.94099999999</v>
      </c>
      <c r="G24" s="7"/>
      <c r="H24" s="7">
        <f>[1]Penetrasyon!H24</f>
        <v>13</v>
      </c>
      <c r="J24" t="s">
        <v>28</v>
      </c>
      <c r="L24" s="8">
        <f t="shared" si="0"/>
        <v>0.14423751724942127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f>[1]Penetrasyon!D25</f>
        <v>811669.99567927036</v>
      </c>
      <c r="E25" s="7"/>
      <c r="F25" s="7">
        <f>[1]Penetrasyon!F25</f>
        <v>112148.00000000001</v>
      </c>
      <c r="G25" s="7"/>
      <c r="H25" s="7">
        <f>[1]Penetrasyon!H25</f>
        <v>5</v>
      </c>
      <c r="J25" t="s">
        <v>29</v>
      </c>
      <c r="L25" s="8">
        <f t="shared" si="0"/>
        <v>0.13816945383837381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f>[1]Penetrasyon!D26</f>
        <v>3433598.2418067171</v>
      </c>
      <c r="E26" s="7"/>
      <c r="F26" s="7">
        <f>[1]Penetrasyon!F26</f>
        <v>275491</v>
      </c>
      <c r="G26" s="7"/>
      <c r="H26" s="7">
        <f>[1]Penetrasyon!H26</f>
        <v>180</v>
      </c>
      <c r="J26" t="s">
        <v>30</v>
      </c>
      <c r="L26" s="8">
        <f t="shared" si="0"/>
        <v>8.0233906415049891E-2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f>[1]Penetrasyon!D27</f>
        <v>673581.88232376392</v>
      </c>
      <c r="E27" s="7"/>
      <c r="F27" s="7">
        <f>[1]Penetrasyon!F27</f>
        <v>21857</v>
      </c>
      <c r="G27" s="7"/>
      <c r="H27" s="7">
        <f>[1]Penetrasyon!H27</f>
        <v>79</v>
      </c>
      <c r="J27" t="s">
        <v>31</v>
      </c>
      <c r="L27" s="8">
        <f t="shared" si="0"/>
        <v>3.2448913151577635E-2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f>[1]Penetrasyon!D28</f>
        <v>12806163.252603453</v>
      </c>
      <c r="E28" s="7"/>
      <c r="F28" s="7">
        <f>[1]Penetrasyon!F28</f>
        <v>403504.00000000006</v>
      </c>
      <c r="G28" s="7"/>
      <c r="H28" s="7">
        <f>[1]Penetrasyon!H28</f>
        <v>2000</v>
      </c>
      <c r="J28" t="s">
        <v>32</v>
      </c>
      <c r="L28" s="8">
        <f t="shared" si="0"/>
        <v>3.150857848996802E-2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f>[1]Penetrasyon!D29</f>
        <v>4537294.2342676502</v>
      </c>
      <c r="E29" s="7"/>
      <c r="F29" s="7">
        <f>[1]Penetrasyon!F29</f>
        <v>49446</v>
      </c>
      <c r="G29" s="7"/>
      <c r="H29" s="7">
        <f>[1]Penetrasyon!H29</f>
        <v>3</v>
      </c>
      <c r="J29" t="s">
        <v>33</v>
      </c>
      <c r="L29" s="8">
        <f t="shared" si="0"/>
        <v>1.0897684268867107E-2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f>[1]Penetrasyon!D30</f>
        <v>19131875</v>
      </c>
      <c r="E30" s="7"/>
      <c r="F30" s="7">
        <f>[1]Penetrasyon!F30</f>
        <v>83757</v>
      </c>
      <c r="G30" s="7"/>
      <c r="H30" s="7">
        <f>[1]Penetrasyon!H30</f>
        <v>1170</v>
      </c>
      <c r="J30" t="s">
        <v>34</v>
      </c>
      <c r="L30" s="8">
        <f t="shared" si="0"/>
        <v>4.3778772336741691E-3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f>+D18/1000</f>
        <v>78349.590043374454</v>
      </c>
      <c r="C36" s="19"/>
      <c r="D36" s="18">
        <f>+D19/1000</f>
        <v>20311.418337669496</v>
      </c>
      <c r="E36" s="18"/>
      <c r="F36" s="18">
        <f>+D20/1000</f>
        <v>472.86313430181997</v>
      </c>
      <c r="G36" s="18"/>
      <c r="H36" s="18">
        <f>+D21/1000</f>
        <v>2524.2082006210499</v>
      </c>
      <c r="I36" s="18"/>
      <c r="J36" s="18">
        <f>+D22/1000</f>
        <v>1244.7467060434153</v>
      </c>
      <c r="K36" s="18"/>
      <c r="L36" s="18">
        <f>+D23/1000</f>
        <v>1786.8253500371118</v>
      </c>
      <c r="M36" s="18"/>
      <c r="N36" s="18">
        <f>+D24/1000</f>
        <v>2424.5698877030773</v>
      </c>
      <c r="O36" s="18"/>
      <c r="P36" s="18">
        <f>D25/1000</f>
        <v>811.66999567927041</v>
      </c>
      <c r="Q36" s="18">
        <f>+D26/1000</f>
        <v>3433.5982418067169</v>
      </c>
      <c r="R36" s="18"/>
      <c r="S36" s="18">
        <f>+D27/1000</f>
        <v>673.58188232376392</v>
      </c>
      <c r="T36" s="18"/>
      <c r="U36" s="18">
        <f>+D28/1000</f>
        <v>12806.163252603452</v>
      </c>
      <c r="V36" s="18"/>
      <c r="W36" s="18">
        <f>D29/1000</f>
        <v>4537.2942342676506</v>
      </c>
      <c r="X36" s="18">
        <f>+D30/1000</f>
        <v>19131.875</v>
      </c>
    </row>
    <row r="39" spans="2:39" ht="15.75" x14ac:dyDescent="0.25">
      <c r="B39" s="30" t="s">
        <v>40</v>
      </c>
    </row>
    <row r="40" spans="2:39" ht="48.75" customHeight="1" x14ac:dyDescent="0.3">
      <c r="B40" s="18">
        <f>+H18</f>
        <v>4236</v>
      </c>
      <c r="C40" s="19"/>
      <c r="D40" s="18">
        <f>+H19</f>
        <v>688</v>
      </c>
      <c r="E40" s="18"/>
      <c r="F40" s="18">
        <f>+H20</f>
        <v>5</v>
      </c>
      <c r="G40" s="18"/>
      <c r="H40" s="18">
        <f>+H21</f>
        <v>34</v>
      </c>
      <c r="I40" s="18"/>
      <c r="J40" s="18">
        <f>+H22</f>
        <v>21</v>
      </c>
      <c r="K40" s="18"/>
      <c r="L40" s="18">
        <f>+H23</f>
        <v>33</v>
      </c>
      <c r="M40" s="18"/>
      <c r="N40" s="18">
        <f>+H24</f>
        <v>13</v>
      </c>
      <c r="O40" s="18"/>
      <c r="P40" s="18">
        <f>H25</f>
        <v>5</v>
      </c>
      <c r="Q40" s="18">
        <f>+H26</f>
        <v>180</v>
      </c>
      <c r="R40" s="18"/>
      <c r="S40" s="18">
        <f>+H27</f>
        <v>79</v>
      </c>
      <c r="T40" s="18"/>
      <c r="U40" s="18">
        <f>H28</f>
        <v>2000</v>
      </c>
      <c r="V40" s="18"/>
      <c r="W40" s="18">
        <f>H29</f>
        <v>3</v>
      </c>
      <c r="X40" s="18">
        <f>H30</f>
        <v>1170</v>
      </c>
    </row>
    <row r="41" spans="2:39" ht="20.25" x14ac:dyDescent="0.35">
      <c r="B41" s="20" t="str">
        <f>B18</f>
        <v>World</v>
      </c>
      <c r="C41" s="20"/>
      <c r="D41" s="20" t="str">
        <f>B19</f>
        <v>Europe</v>
      </c>
      <c r="E41" s="20"/>
      <c r="F41" s="20" t="str">
        <f>B20</f>
        <v>Belgium</v>
      </c>
      <c r="G41" s="20"/>
      <c r="H41" s="20" t="str">
        <f>B21</f>
        <v>UK</v>
      </c>
      <c r="I41" s="20"/>
      <c r="J41" s="20" t="str">
        <f>B22</f>
        <v>Spain</v>
      </c>
      <c r="K41" s="20"/>
      <c r="L41" s="20" t="str">
        <f>B23</f>
        <v>Italy</v>
      </c>
      <c r="M41" s="20"/>
      <c r="N41" s="20" t="str">
        <f>B24</f>
        <v>France</v>
      </c>
      <c r="O41" s="20"/>
      <c r="P41" s="20" t="str">
        <f>B25</f>
        <v>Holland</v>
      </c>
      <c r="Q41" s="20" t="str">
        <f>B26</f>
        <v>Germany</v>
      </c>
      <c r="R41" s="20"/>
      <c r="S41" s="20" t="str">
        <f>B27</f>
        <v>Turkey</v>
      </c>
      <c r="T41" s="20"/>
      <c r="U41" s="20" t="str">
        <f>B28</f>
        <v>China</v>
      </c>
      <c r="V41" s="20"/>
      <c r="W41" s="20" t="str">
        <f>B29</f>
        <v>Japan</v>
      </c>
      <c r="X41" s="20" t="str">
        <f>B30</f>
        <v>USA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W1" sqref="W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2018</v>
      </c>
      <c r="C1" s="23"/>
      <c r="D1" s="26" t="s">
        <v>42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15.75" x14ac:dyDescent="0.25">
      <c r="B17" s="1">
        <v>2018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Q17" s="4"/>
      <c r="S17" s="5"/>
      <c r="U17" s="4"/>
      <c r="W17" s="5"/>
      <c r="Z17" s="28"/>
    </row>
    <row r="18" spans="2:30" x14ac:dyDescent="0.25">
      <c r="B18" t="s">
        <v>4</v>
      </c>
      <c r="D18" s="7">
        <v>75255106.032294855</v>
      </c>
      <c r="E18" s="7"/>
      <c r="F18" s="6">
        <v>2764303.6056278916</v>
      </c>
      <c r="G18" s="7"/>
      <c r="H18" s="7">
        <v>2577</v>
      </c>
      <c r="J18" t="s">
        <v>4</v>
      </c>
      <c r="L18" s="8">
        <v>3.6732439184148154E-2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7">
        <v>20205216.067925327</v>
      </c>
      <c r="E19" s="7"/>
      <c r="F19" s="6">
        <v>1826379.0556278918</v>
      </c>
      <c r="G19" s="7"/>
      <c r="H19" s="7">
        <v>744</v>
      </c>
      <c r="J19" t="s">
        <v>5</v>
      </c>
      <c r="L19" s="8">
        <v>9.0391463743224626E-2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7">
        <v>466462.22374625725</v>
      </c>
      <c r="E20" s="11"/>
      <c r="F20" s="6">
        <v>76340</v>
      </c>
      <c r="G20" s="7"/>
      <c r="H20" s="6">
        <v>5</v>
      </c>
      <c r="J20" t="s">
        <v>6</v>
      </c>
      <c r="L20" s="8">
        <v>0.16365741128380609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7">
        <v>2478252.5855288627</v>
      </c>
      <c r="E21" s="7"/>
      <c r="F21" s="6">
        <v>320192.72690686729</v>
      </c>
      <c r="G21" s="7"/>
      <c r="H21" s="6">
        <v>95</v>
      </c>
      <c r="J21" t="s">
        <v>7</v>
      </c>
      <c r="L21" s="8">
        <v>0.12920100589284272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7">
        <v>1251043.1031548942</v>
      </c>
      <c r="E22" s="7"/>
      <c r="F22" s="6">
        <v>166391</v>
      </c>
      <c r="G22" s="7"/>
      <c r="H22" s="6">
        <v>20</v>
      </c>
      <c r="J22" t="s">
        <v>8</v>
      </c>
      <c r="L22" s="8">
        <v>0.13300181231197658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1819212.2709458165</v>
      </c>
      <c r="E23" s="7"/>
      <c r="F23" s="6">
        <v>247429.73872102454</v>
      </c>
      <c r="G23" s="7"/>
      <c r="H23" s="6">
        <v>30</v>
      </c>
      <c r="J23" t="s">
        <v>9</v>
      </c>
      <c r="L23" s="8">
        <v>0.13600927317425399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2436434.4204192767</v>
      </c>
      <c r="E24" s="7"/>
      <c r="F24" s="6">
        <v>320409.08999999997</v>
      </c>
      <c r="G24" s="7"/>
      <c r="H24" s="6">
        <v>13</v>
      </c>
      <c r="J24" t="s">
        <v>10</v>
      </c>
      <c r="L24" s="8">
        <v>0.13150737295234155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800765.20533550228</v>
      </c>
      <c r="E25" s="7"/>
      <c r="F25" s="6">
        <v>98368.000000000015</v>
      </c>
      <c r="G25" s="7"/>
      <c r="H25" s="6">
        <v>5</v>
      </c>
      <c r="J25" t="s">
        <v>11</v>
      </c>
      <c r="L25" s="8">
        <v>0.12284250032915213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3505929.2026822902</v>
      </c>
      <c r="E26" s="7"/>
      <c r="F26" s="6">
        <v>244300</v>
      </c>
      <c r="G26" s="7"/>
      <c r="H26" s="6">
        <v>183</v>
      </c>
      <c r="J26" t="s">
        <v>12</v>
      </c>
      <c r="L26" s="8">
        <v>6.9681954733453483E-2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672376.39371717453</v>
      </c>
      <c r="E27" s="7"/>
      <c r="F27" s="6">
        <v>24131</v>
      </c>
      <c r="G27" s="7"/>
      <c r="H27" s="6">
        <v>59</v>
      </c>
      <c r="J27" t="s">
        <v>13</v>
      </c>
      <c r="L27" s="8">
        <v>3.5889124343872127E-2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11936975.319857767</v>
      </c>
      <c r="E28" s="7"/>
      <c r="F28" s="6">
        <v>411573</v>
      </c>
      <c r="G28" s="7"/>
      <c r="H28" s="6">
        <v>31</v>
      </c>
      <c r="J28" t="s">
        <v>14</v>
      </c>
      <c r="L28" s="8">
        <v>3.4478834794550287E-2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4360452.2426656829</v>
      </c>
      <c r="E29" s="7"/>
      <c r="F29" s="6">
        <v>49348</v>
      </c>
      <c r="G29" s="7"/>
      <c r="H29" s="6">
        <v>3</v>
      </c>
      <c r="J29" t="s">
        <v>15</v>
      </c>
      <c r="L29" s="8">
        <v>1.1317174745579143E-2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17977280.566131756</v>
      </c>
      <c r="E30" s="7"/>
      <c r="F30" s="6">
        <v>87821</v>
      </c>
      <c r="G30" s="7"/>
      <c r="H30" s="6">
        <v>700</v>
      </c>
      <c r="J30" t="s">
        <v>16</v>
      </c>
      <c r="L30" s="8">
        <v>4.8851103856859257E-3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36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75255.106032294862</v>
      </c>
      <c r="C36" s="19"/>
      <c r="D36" s="18">
        <v>20205.216067925325</v>
      </c>
      <c r="E36" s="18"/>
      <c r="F36" s="18">
        <v>466.46222374625728</v>
      </c>
      <c r="G36" s="18"/>
      <c r="H36" s="18">
        <v>2478.2525855288627</v>
      </c>
      <c r="I36" s="18"/>
      <c r="J36" s="18">
        <v>1251.0431031548942</v>
      </c>
      <c r="K36" s="18"/>
      <c r="L36" s="18">
        <v>1819.2122709458165</v>
      </c>
      <c r="M36" s="18"/>
      <c r="N36" s="18">
        <v>2436.4344204192766</v>
      </c>
      <c r="O36" s="18"/>
      <c r="P36" s="18">
        <v>800.76520533550229</v>
      </c>
      <c r="Q36" s="18">
        <v>3505.9292026822905</v>
      </c>
      <c r="R36" s="18"/>
      <c r="S36" s="18">
        <v>672.37639371717455</v>
      </c>
      <c r="T36" s="18"/>
      <c r="U36" s="18">
        <v>11936.975319857767</v>
      </c>
      <c r="V36" s="18"/>
      <c r="W36" s="18">
        <v>4360.4522426656831</v>
      </c>
      <c r="X36" s="18">
        <v>17977.280566131754</v>
      </c>
    </row>
    <row r="39" spans="2:39" ht="15.75" x14ac:dyDescent="0.25">
      <c r="B39" s="29" t="s">
        <v>37</v>
      </c>
    </row>
    <row r="40" spans="2:39" ht="44.25" customHeight="1" x14ac:dyDescent="0.3">
      <c r="B40" s="18">
        <v>2577</v>
      </c>
      <c r="C40" s="19"/>
      <c r="D40" s="18">
        <v>744</v>
      </c>
      <c r="E40" s="18"/>
      <c r="F40" s="18">
        <v>5</v>
      </c>
      <c r="G40" s="18"/>
      <c r="H40" s="18">
        <v>95</v>
      </c>
      <c r="I40" s="18"/>
      <c r="J40" s="18">
        <v>20</v>
      </c>
      <c r="K40" s="18"/>
      <c r="L40" s="18">
        <v>30</v>
      </c>
      <c r="M40" s="18"/>
      <c r="N40" s="18">
        <v>13</v>
      </c>
      <c r="O40" s="18"/>
      <c r="P40" s="18">
        <v>5</v>
      </c>
      <c r="Q40" s="18">
        <v>183</v>
      </c>
      <c r="R40" s="18"/>
      <c r="S40" s="18">
        <v>59</v>
      </c>
      <c r="T40" s="18"/>
      <c r="U40" s="18">
        <v>31</v>
      </c>
      <c r="V40" s="18"/>
      <c r="W40" s="18">
        <v>3</v>
      </c>
      <c r="X40" s="18">
        <v>700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Penetrasyon2022</vt:lpstr>
      <vt:lpstr>Penetrasyon2022 (ing)</vt:lpstr>
      <vt:lpstr>Penetrasyon2021</vt:lpstr>
      <vt:lpstr>Penetrasyon2021 (ing)</vt:lpstr>
      <vt:lpstr>Penetrasyon2020</vt:lpstr>
      <vt:lpstr>Penetrasyon2020 (ing)</vt:lpstr>
      <vt:lpstr>Penetrasyon2019</vt:lpstr>
      <vt:lpstr>Penetrasyon (ing)</vt:lpstr>
      <vt:lpstr>Penetrasyon2018</vt:lpstr>
      <vt:lpstr>Penetrasyon2018 (ing)</vt:lpstr>
      <vt:lpstr>Penetrasyon2017</vt:lpstr>
      <vt:lpstr>Penetrasyon2017 (ing)</vt:lpstr>
      <vt:lpstr>Penetrasyon_2016</vt:lpstr>
      <vt:lpstr>Penetrasyon2018!Print_Area</vt:lpstr>
      <vt:lpstr>Penetrasyon2019!Print_Area</vt:lpstr>
      <vt:lpstr>Penetrasyon2020!Print_Area</vt:lpstr>
      <vt:lpstr>Penetrasyon2021!Print_Area</vt:lpstr>
      <vt:lpstr>Penetrasyon2022!Print_Area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2017-09-06T12:13:07Z</dcterms:created>
  <dcterms:modified xsi:type="dcterms:W3CDTF">2023-07-03T13:42:27Z</dcterms:modified>
</cp:coreProperties>
</file>