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Başlıca Göstergeler\31122021\Başlıca Göstergeler Yıllara Göre\"/>
    </mc:Choice>
  </mc:AlternateContent>
  <bookViews>
    <workbookView xWindow="0" yWindow="0" windowWidth="28800" windowHeight="12045"/>
  </bookViews>
  <sheets>
    <sheet name="Aktif" sheetId="2" r:id="rId1"/>
  </sheets>
  <externalReferences>
    <externalReference r:id="rId2"/>
  </externalReferences>
  <definedNames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hidden="1">#REF!</definedName>
    <definedName name="_BQ4.13" hidden="1">#REF!</definedName>
    <definedName name="_BQ4.14" hidden="1">#REF!</definedName>
    <definedName name="_BQ4.15" hidden="1">#REF!</definedName>
    <definedName name="_BQ4.16" hidden="1">#REF!</definedName>
    <definedName name="_BQ4.17" hidden="1">#REF!</definedName>
    <definedName name="_BQ4.18" hidden="1">#REF!</definedName>
    <definedName name="_BQ4.19" hidden="1">#REF!</definedName>
    <definedName name="_BQ4.2" hidden="1">#REF!</definedName>
    <definedName name="_BQ4.20" hidden="1">#REF!</definedName>
    <definedName name="_BQ4.21" hidden="1">#REF!</definedName>
    <definedName name="_BQ4.22" hidden="1">#REF!</definedName>
    <definedName name="_BQ4.23" hidden="1">#REF!</definedName>
    <definedName name="_BQ4.24" hidden="1">#REF!</definedName>
    <definedName name="_BQ4.25" hidden="1">#REF!</definedName>
    <definedName name="_BQ4.26" hidden="1">#REF!</definedName>
    <definedName name="_BQ4.27" hidden="1">#REF!</definedName>
    <definedName name="_BQ4.28" hidden="1">#REF!</definedName>
    <definedName name="_BQ4.29" hidden="1">#REF!</definedName>
    <definedName name="_BQ4.3" hidden="1">#REF!</definedName>
    <definedName name="_BQ4.30" hidden="1">#REF!</definedName>
    <definedName name="_BQ4.31" hidden="1">#REF!</definedName>
    <definedName name="_BQ4.32" hidden="1">#REF!</definedName>
    <definedName name="_BQ4.33" hidden="1">#REF!</definedName>
    <definedName name="_BQ4.34" hidden="1">#REF!</definedName>
    <definedName name="_BQ4.35" hidden="1">#REF!</definedName>
    <definedName name="_BQ4.36" hidden="1">#REF!</definedName>
    <definedName name="_BQ4.4" hidden="1">#REF!</definedName>
    <definedName name="_BQ4.5" hidden="1">#REF!</definedName>
    <definedName name="_BQ4.6" hidden="1">#REF!</definedName>
    <definedName name="_BQ4.7" hidden="1">#REF!</definedName>
    <definedName name="_BQ4.8" hidden="1">#REF!</definedName>
    <definedName name="_BQ4.9" hidden="1">#REF!</definedName>
    <definedName name="_xlnm.Print_Area" localSheetId="0">Aktif!#REF!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9" i="2" l="1"/>
  <c r="H78" i="2"/>
  <c r="G78" i="2"/>
  <c r="E78" i="2"/>
  <c r="C78" i="2"/>
  <c r="H77" i="2"/>
  <c r="G77" i="2"/>
  <c r="E77" i="2"/>
  <c r="C77" i="2"/>
  <c r="H76" i="2"/>
  <c r="G76" i="2"/>
  <c r="E76" i="2"/>
  <c r="C76" i="2"/>
  <c r="H75" i="2"/>
  <c r="I76" i="2" s="1"/>
  <c r="G75" i="2"/>
  <c r="E75" i="2"/>
  <c r="C75" i="2"/>
  <c r="H74" i="2"/>
  <c r="G74" i="2"/>
  <c r="E74" i="2"/>
  <c r="C74" i="2"/>
  <c r="H73" i="2"/>
  <c r="G73" i="2"/>
  <c r="E73" i="2"/>
  <c r="C73" i="2"/>
  <c r="H72" i="2"/>
  <c r="G72" i="2"/>
  <c r="E72" i="2"/>
  <c r="C72" i="2"/>
  <c r="H71" i="2"/>
  <c r="F70" i="2"/>
  <c r="G71" i="2" s="1"/>
  <c r="D70" i="2"/>
  <c r="B70" i="2"/>
  <c r="F69" i="2"/>
  <c r="D69" i="2"/>
  <c r="B69" i="2"/>
  <c r="F68" i="2"/>
  <c r="G68" i="2" s="1"/>
  <c r="D68" i="2"/>
  <c r="B68" i="2"/>
  <c r="F67" i="2"/>
  <c r="D67" i="2"/>
  <c r="B67" i="2"/>
  <c r="F66" i="2"/>
  <c r="D66" i="2"/>
  <c r="B66" i="2"/>
  <c r="F65" i="2"/>
  <c r="D65" i="2"/>
  <c r="B65" i="2"/>
  <c r="F64" i="2"/>
  <c r="G64" i="2" s="1"/>
  <c r="D64" i="2"/>
  <c r="B64" i="2"/>
  <c r="F63" i="2"/>
  <c r="D63" i="2"/>
  <c r="D79" i="2" s="1"/>
  <c r="B63" i="2"/>
  <c r="C64" i="2" l="1"/>
  <c r="I73" i="2"/>
  <c r="I74" i="2"/>
  <c r="I77" i="2"/>
  <c r="I78" i="2"/>
  <c r="H66" i="2"/>
  <c r="C66" i="2"/>
  <c r="E67" i="2"/>
  <c r="C70" i="2"/>
  <c r="H69" i="2"/>
  <c r="E71" i="2"/>
  <c r="H64" i="2"/>
  <c r="H68" i="2"/>
  <c r="E65" i="2"/>
  <c r="G66" i="2"/>
  <c r="C68" i="2"/>
  <c r="E69" i="2"/>
  <c r="G70" i="2"/>
  <c r="H65" i="2"/>
  <c r="H63" i="2"/>
  <c r="H79" i="2" s="1"/>
  <c r="E64" i="2"/>
  <c r="C65" i="2"/>
  <c r="G65" i="2"/>
  <c r="E66" i="2"/>
  <c r="C67" i="2"/>
  <c r="G67" i="2"/>
  <c r="E68" i="2"/>
  <c r="C69" i="2"/>
  <c r="G69" i="2"/>
  <c r="E70" i="2"/>
  <c r="I66" i="2"/>
  <c r="C71" i="2"/>
  <c r="I75" i="2"/>
  <c r="F79" i="2"/>
  <c r="I72" i="2"/>
  <c r="H67" i="2"/>
  <c r="H70" i="2"/>
  <c r="I64" i="2" l="1"/>
  <c r="E79" i="2"/>
  <c r="I65" i="2"/>
  <c r="G79" i="2"/>
  <c r="I69" i="2"/>
  <c r="C79" i="2"/>
  <c r="I70" i="2"/>
  <c r="I67" i="2"/>
  <c r="I71" i="2"/>
  <c r="I68" i="2"/>
  <c r="I79" i="2" l="1"/>
</calcChain>
</file>

<file path=xl/sharedStrings.xml><?xml version="1.0" encoding="utf-8"?>
<sst xmlns="http://schemas.openxmlformats.org/spreadsheetml/2006/main" count="11" uniqueCount="8">
  <si>
    <t>Milyon TL</t>
  </si>
  <si>
    <t>Aktif Büyüklüğü</t>
  </si>
  <si>
    <t xml:space="preserve">Finansal Kiralama </t>
  </si>
  <si>
    <t>Büyüme</t>
  </si>
  <si>
    <t xml:space="preserve">Faktoring </t>
  </si>
  <si>
    <t>Finansman</t>
  </si>
  <si>
    <t>Toplam</t>
  </si>
  <si>
    <t>CAGR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</si>
</sst>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T_L_-;\-* #,##0.00\ _T_L_-;_-* &quot;-&quot;??\ _T_L_-;_-@_-"/>
    <numFmt numFmtId="165" formatCode="_-* #,##0\ _T_L_-;\-* #,##0\ _T_L_-;_-* &quot;-&quot;??\ _T_L_-;_-@_-"/>
    <numFmt numFmtId="166" formatCode="_-* #,##0\ _₺_-;\-* #,##0\ _₺_-;_-* &quot;-&quot;??\ _₺_-;_-@_-"/>
    <numFmt numFmtId="168" formatCode="_-* #,##0.00\ _₺_-;\-* #,##0.00\ _₺_-;_-* &quot;-&quot;??\ _₺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0">
    <xf numFmtId="0" fontId="0" fillId="0" borderId="0" xfId="0"/>
    <xf numFmtId="164" fontId="5" fillId="0" borderId="0" xfId="3" applyFont="1" applyBorder="1" applyAlignment="1">
      <alignment horizontal="center" wrapText="1"/>
    </xf>
    <xf numFmtId="0" fontId="3" fillId="0" borderId="0" xfId="2"/>
    <xf numFmtId="0" fontId="3" fillId="0" borderId="1" xfId="2" applyBorder="1"/>
    <xf numFmtId="0" fontId="6" fillId="2" borderId="1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/>
    </xf>
    <xf numFmtId="165" fontId="0" fillId="0" borderId="1" xfId="3" applyNumberFormat="1" applyFont="1" applyBorder="1" applyAlignment="1">
      <alignment wrapText="1"/>
    </xf>
    <xf numFmtId="9" fontId="0" fillId="0" borderId="1" xfId="1" applyFont="1" applyBorder="1" applyAlignment="1">
      <alignment wrapText="1"/>
    </xf>
    <xf numFmtId="165" fontId="0" fillId="0" borderId="0" xfId="3" applyNumberFormat="1" applyFont="1" applyBorder="1" applyAlignment="1">
      <alignment wrapText="1"/>
    </xf>
    <xf numFmtId="9" fontId="7" fillId="0" borderId="1" xfId="1" applyFont="1" applyBorder="1" applyAlignment="1">
      <alignment wrapText="1"/>
    </xf>
    <xf numFmtId="9" fontId="8" fillId="0" borderId="1" xfId="1" applyFont="1" applyBorder="1" applyAlignment="1">
      <alignment wrapText="1"/>
    </xf>
    <xf numFmtId="0" fontId="3" fillId="0" borderId="0" xfId="2" applyBorder="1"/>
    <xf numFmtId="0" fontId="3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 wrapText="1"/>
    </xf>
    <xf numFmtId="0" fontId="3" fillId="0" borderId="0" xfId="2" applyBorder="1" applyAlignment="1">
      <alignment horizontal="right"/>
    </xf>
    <xf numFmtId="0" fontId="3" fillId="0" borderId="0" xfId="2" applyFont="1" applyBorder="1"/>
    <xf numFmtId="0" fontId="3" fillId="0" borderId="0" xfId="2" applyBorder="1" applyAlignment="1">
      <alignment horizontal="center"/>
    </xf>
    <xf numFmtId="9" fontId="9" fillId="0" borderId="0" xfId="1" applyFont="1" applyBorder="1" applyAlignment="1">
      <alignment wrapText="1"/>
    </xf>
    <xf numFmtId="9" fontId="2" fillId="0" borderId="1" xfId="1" applyFont="1" applyBorder="1" applyAlignment="1">
      <alignment wrapText="1"/>
    </xf>
    <xf numFmtId="9" fontId="0" fillId="0" borderId="0" xfId="1" applyFont="1" applyBorder="1" applyAlignment="1">
      <alignment wrapText="1"/>
    </xf>
    <xf numFmtId="0" fontId="3" fillId="0" borderId="1" xfId="2" applyFont="1" applyBorder="1" applyAlignment="1">
      <alignment horizontal="right"/>
    </xf>
    <xf numFmtId="166" fontId="0" fillId="0" borderId="0" xfId="3" applyNumberFormat="1" applyFont="1" applyBorder="1"/>
    <xf numFmtId="9" fontId="3" fillId="0" borderId="0" xfId="2" applyNumberFormat="1" applyBorder="1"/>
    <xf numFmtId="0" fontId="3" fillId="0" borderId="0" xfId="2" applyFont="1"/>
    <xf numFmtId="166" fontId="0" fillId="0" borderId="0" xfId="3" applyNumberFormat="1" applyFont="1"/>
    <xf numFmtId="165" fontId="3" fillId="0" borderId="0" xfId="2" applyNumberFormat="1"/>
    <xf numFmtId="164" fontId="5" fillId="0" borderId="1" xfId="3" applyFont="1" applyBorder="1" applyAlignment="1">
      <alignment horizontal="center" wrapText="1"/>
    </xf>
    <xf numFmtId="0" fontId="10" fillId="0" borderId="0" xfId="2" applyFont="1"/>
    <xf numFmtId="9" fontId="7" fillId="0" borderId="2" xfId="4" applyFont="1" applyBorder="1"/>
    <xf numFmtId="9" fontId="3" fillId="0" borderId="0" xfId="2" applyNumberFormat="1"/>
  </cellXfs>
  <cellStyles count="6">
    <cellStyle name="Comma 2" xfId="5"/>
    <cellStyle name="Normal" xfId="0" builtinId="0"/>
    <cellStyle name="Normal 5" xfId="2"/>
    <cellStyle name="Percent" xfId="1" builtinId="5"/>
    <cellStyle name="Virgül 4" xfId="3"/>
    <cellStyle name="Yüzd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Finansal</a:t>
            </a:r>
            <a:r>
              <a:rPr lang="tr-TR" baseline="0"/>
              <a:t> Kuruluşlar </a:t>
            </a:r>
          </a:p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aseline="0"/>
              <a:t>aktif büyüklüğü - 2021</a:t>
            </a:r>
            <a:endParaRPr lang="tr-T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830977559271199"/>
          <c:y val="0.23450678773034209"/>
          <c:w val="0.67520166229221346"/>
          <c:h val="0.692514525427911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0.19839866440979084"/>
                  <c:y val="1.814574981832269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693839813108298"/>
                      <c:h val="0.2046513313165545"/>
                    </c:manualLayout>
                  </c15:layout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2"/>
              <c:layout>
                <c:manualLayout>
                  <c:x val="0.19317019391995208"/>
                  <c:y val="0.1536359508630906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54324143791901"/>
                      <c:h val="0.16372725973756158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Aktif!$B$62:$F$62</c15:sqref>
                  </c15:fullRef>
                </c:ext>
              </c:extLst>
              <c:f>(Aktif!$B$62,Aktif!$D$62,Aktif!$F$62)</c:f>
              <c:strCache>
                <c:ptCount val="3"/>
                <c:pt idx="0">
                  <c:v>Finansal Kiralama </c:v>
                </c:pt>
                <c:pt idx="1">
                  <c:v>Faktoring </c:v>
                </c:pt>
                <c:pt idx="2">
                  <c:v>Finansman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Aktif!$B$78:$F$78</c15:sqref>
                  </c15:fullRef>
                </c:ext>
              </c:extLst>
              <c:f>(Aktif!$B$78,Aktif!$D$78,Aktif!$F$78)</c:f>
              <c:numCache>
                <c:formatCode>0%</c:formatCode>
                <c:ptCount val="3"/>
                <c:pt idx="0" formatCode="_-* #,##0\ _T_L_-;\-* #,##0\ _T_L_-;_-* &quot;-&quot;??\ _T_L_-;_-@_-">
                  <c:v>106048</c:v>
                </c:pt>
                <c:pt idx="1" formatCode="_-* #,##0\ _T_L_-;\-* #,##0\ _T_L_-;_-* &quot;-&quot;??\ _T_L_-;_-@_-">
                  <c:v>64971</c:v>
                </c:pt>
                <c:pt idx="2" formatCode="_-* #,##0\ _T_L_-;\-* #,##0\ _T_L_-;_-* &quot;-&quot;??\ _T_L_-;_-@_-">
                  <c:v>48700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Finansal Kiralama</a:t>
            </a:r>
            <a:r>
              <a:rPr lang="tr-TR" b="1"/>
              <a:t> </a:t>
            </a:r>
            <a:r>
              <a:rPr lang="en-US" b="1"/>
              <a:t>Sektörü </a:t>
            </a:r>
            <a:endParaRPr lang="tr-TR" b="1"/>
          </a:p>
          <a:p>
            <a:pPr>
              <a:defRPr/>
            </a:pPr>
            <a:r>
              <a:rPr lang="tr-TR" b="1"/>
              <a:t>Aktif</a:t>
            </a:r>
            <a:r>
              <a:rPr lang="tr-TR" b="1" baseline="0"/>
              <a:t> Büyüklüğü</a:t>
            </a:r>
            <a:endParaRPr lang="en-US" b="1"/>
          </a:p>
        </c:rich>
      </c:tx>
      <c:layout>
        <c:manualLayout>
          <c:xMode val="edge"/>
          <c:yMode val="edge"/>
          <c:x val="0.33326906791630978"/>
          <c:y val="1.85184000263255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Aktif!$B$62</c:f>
              <c:strCache>
                <c:ptCount val="1"/>
                <c:pt idx="0">
                  <c:v>Finansal Kiralama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042507257029009E-3"/>
                  <c:y val="8.11446896071854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215313831758459E-2"/>
                  <c:y val="-7.094214912827584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Aktif!$A$63:$A$78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Aktif!$B$63:$B$78</c:f>
              <c:numCache>
                <c:formatCode>_-* #,##0\ _T_L_-;\-* #,##0\ _T_L_-;_-* "-"??\ _T_L_-;_-@_-</c:formatCode>
                <c:ptCount val="16"/>
                <c:pt idx="0">
                  <c:v>9976.07</c:v>
                </c:pt>
                <c:pt idx="1">
                  <c:v>13710.562</c:v>
                </c:pt>
                <c:pt idx="2">
                  <c:v>17210.614000000001</c:v>
                </c:pt>
                <c:pt idx="3">
                  <c:v>14644.05</c:v>
                </c:pt>
                <c:pt idx="4">
                  <c:v>15748.852999999999</c:v>
                </c:pt>
                <c:pt idx="5">
                  <c:v>18604.082999999999</c:v>
                </c:pt>
                <c:pt idx="6">
                  <c:v>20259.96</c:v>
                </c:pt>
                <c:pt idx="7">
                  <c:v>28470.82</c:v>
                </c:pt>
                <c:pt idx="8">
                  <c:v>32578</c:v>
                </c:pt>
                <c:pt idx="9">
                  <c:v>40656</c:v>
                </c:pt>
                <c:pt idx="10">
                  <c:v>48500</c:v>
                </c:pt>
                <c:pt idx="11">
                  <c:v>58124</c:v>
                </c:pt>
                <c:pt idx="12">
                  <c:v>68506</c:v>
                </c:pt>
                <c:pt idx="13">
                  <c:v>58176</c:v>
                </c:pt>
                <c:pt idx="14">
                  <c:v>70277</c:v>
                </c:pt>
                <c:pt idx="15">
                  <c:v>106048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10880896"/>
        <c:axId val="610880112"/>
      </c:barChart>
      <c:catAx>
        <c:axId val="610880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4792850818111949"/>
              <c:y val="0.9014612219667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10880112"/>
        <c:crosses val="autoZero"/>
        <c:auto val="1"/>
        <c:lblAlgn val="ctr"/>
        <c:lblOffset val="100"/>
        <c:noMultiLvlLbl val="0"/>
      </c:catAx>
      <c:valAx>
        <c:axId val="61088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2668197725284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1088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Faktoring Sektörü </a:t>
            </a:r>
            <a:endParaRPr lang="tr-TR" b="1"/>
          </a:p>
          <a:p>
            <a:pPr>
              <a:defRPr/>
            </a:pPr>
            <a:r>
              <a:rPr lang="tr-TR" b="1"/>
              <a:t>Aktif Büyüklüğü</a:t>
            </a:r>
            <a:endParaRPr lang="en-US" b="1"/>
          </a:p>
        </c:rich>
      </c:tx>
      <c:layout>
        <c:manualLayout>
          <c:xMode val="edge"/>
          <c:yMode val="edge"/>
          <c:x val="0.3773401137357830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Aktif!$D$62</c:f>
              <c:strCache>
                <c:ptCount val="1"/>
                <c:pt idx="0">
                  <c:v>Faktoring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-2.3810019702832959E-4"/>
                  <c:y val="8.24825025061366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2321907384591647E-3"/>
                  <c:y val="2.00486442573543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Aktif!$A$63:$A$78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Aktif!$D$63:$D$78</c:f>
              <c:numCache>
                <c:formatCode>_-* #,##0\ _T_L_-;\-* #,##0\ _T_L_-;_-* "-"??\ _T_L_-;_-@_-</c:formatCode>
                <c:ptCount val="16"/>
                <c:pt idx="0">
                  <c:v>6331.9979999999996</c:v>
                </c:pt>
                <c:pt idx="1">
                  <c:v>7552.18</c:v>
                </c:pt>
                <c:pt idx="2">
                  <c:v>7794.4970000000003</c:v>
                </c:pt>
                <c:pt idx="3">
                  <c:v>10407.621999999999</c:v>
                </c:pt>
                <c:pt idx="4">
                  <c:v>14462.609</c:v>
                </c:pt>
                <c:pt idx="5">
                  <c:v>15617.092000000001</c:v>
                </c:pt>
                <c:pt idx="6">
                  <c:v>18146.478999999999</c:v>
                </c:pt>
                <c:pt idx="7">
                  <c:v>21790.366999999998</c:v>
                </c:pt>
                <c:pt idx="8">
                  <c:v>26515</c:v>
                </c:pt>
                <c:pt idx="9">
                  <c:v>26700</c:v>
                </c:pt>
                <c:pt idx="10">
                  <c:v>33090</c:v>
                </c:pt>
                <c:pt idx="11">
                  <c:v>43712</c:v>
                </c:pt>
                <c:pt idx="12">
                  <c:v>34608</c:v>
                </c:pt>
                <c:pt idx="13">
                  <c:v>37017</c:v>
                </c:pt>
                <c:pt idx="14">
                  <c:v>48044</c:v>
                </c:pt>
                <c:pt idx="15">
                  <c:v>64971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10878544"/>
        <c:axId val="610878936"/>
      </c:barChart>
      <c:catAx>
        <c:axId val="61087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5380468066491684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10878936"/>
        <c:crosses val="autoZero"/>
        <c:auto val="1"/>
        <c:lblAlgn val="ctr"/>
        <c:lblOffset val="100"/>
        <c:noMultiLvlLbl val="0"/>
      </c:catAx>
      <c:valAx>
        <c:axId val="610878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2668197725284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1087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</a:t>
            </a:r>
            <a:r>
              <a:rPr lang="tr-TR" b="1"/>
              <a:t>inansman</a:t>
            </a:r>
            <a:r>
              <a:rPr lang="en-US" b="1"/>
              <a:t> Sektörü </a:t>
            </a:r>
            <a:endParaRPr lang="tr-TR" b="1"/>
          </a:p>
          <a:p>
            <a:pPr>
              <a:defRPr/>
            </a:pPr>
            <a:r>
              <a:rPr lang="tr-TR" b="1"/>
              <a:t>Aktif Büyüklüğü</a:t>
            </a:r>
            <a:endParaRPr lang="en-US" b="1"/>
          </a:p>
        </c:rich>
      </c:tx>
      <c:layout>
        <c:manualLayout>
          <c:xMode val="edge"/>
          <c:yMode val="edge"/>
          <c:x val="0.38627239620523351"/>
          <c:y val="1.9766458618047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Aktif!$F$62</c:f>
              <c:strCache>
                <c:ptCount val="1"/>
                <c:pt idx="0">
                  <c:v>Finansman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1"/>
              <c:layout>
                <c:manualLayout>
                  <c:x val="-3.9980588951852199E-3"/>
                  <c:y val="8.12973260861347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Aktif!$A$63:$A$78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Aktif!$F$63:$F$78</c:f>
              <c:numCache>
                <c:formatCode>_-* #,##0\ _T_L_-;\-* #,##0\ _T_L_-;_-* "-"??\ _T_L_-;_-@_-</c:formatCode>
                <c:ptCount val="16"/>
                <c:pt idx="0">
                  <c:v>3383.739</c:v>
                </c:pt>
                <c:pt idx="1">
                  <c:v>3915.7289999999998</c:v>
                </c:pt>
                <c:pt idx="2">
                  <c:v>4679.8890000000001</c:v>
                </c:pt>
                <c:pt idx="3">
                  <c:v>4491.5200000000004</c:v>
                </c:pt>
                <c:pt idx="4">
                  <c:v>6010.5569999999998</c:v>
                </c:pt>
                <c:pt idx="5">
                  <c:v>8869.4470000000001</c:v>
                </c:pt>
                <c:pt idx="6">
                  <c:v>11618.97</c:v>
                </c:pt>
                <c:pt idx="7">
                  <c:v>15956.177</c:v>
                </c:pt>
                <c:pt idx="8">
                  <c:v>20283</c:v>
                </c:pt>
                <c:pt idx="9">
                  <c:v>27220</c:v>
                </c:pt>
                <c:pt idx="10">
                  <c:v>32798</c:v>
                </c:pt>
                <c:pt idx="11">
                  <c:v>39113</c:v>
                </c:pt>
                <c:pt idx="12">
                  <c:v>39707</c:v>
                </c:pt>
                <c:pt idx="13">
                  <c:v>27560</c:v>
                </c:pt>
                <c:pt idx="14">
                  <c:v>36046</c:v>
                </c:pt>
                <c:pt idx="15">
                  <c:v>48700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1049512"/>
        <c:axId val="201045200"/>
      </c:barChart>
      <c:catAx>
        <c:axId val="201049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1045200"/>
        <c:crosses val="autoZero"/>
        <c:auto val="1"/>
        <c:lblAlgn val="ctr"/>
        <c:lblOffset val="100"/>
        <c:noMultiLvlLbl val="0"/>
      </c:catAx>
      <c:valAx>
        <c:axId val="20104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6834864391951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1049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 Sektörlerin</a:t>
            </a:r>
            <a:r>
              <a:rPr lang="tr-TR" b="1" baseline="0"/>
              <a:t> Konsolide</a:t>
            </a:r>
            <a:endParaRPr lang="tr-TR" b="1"/>
          </a:p>
          <a:p>
            <a:pPr>
              <a:defRPr/>
            </a:pPr>
            <a:r>
              <a:rPr lang="tr-TR" b="1"/>
              <a:t>Aktif Büyüklüğü</a:t>
            </a:r>
            <a:endParaRPr lang="en-US" b="1"/>
          </a:p>
        </c:rich>
      </c:tx>
      <c:layout>
        <c:manualLayout>
          <c:xMode val="edge"/>
          <c:yMode val="edge"/>
          <c:x val="0.35143629147391109"/>
          <c:y val="2.31480844839764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Aktif!$H$62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1"/>
              <c:layout>
                <c:manualLayout>
                  <c:x val="-8.5167951031781229E-3"/>
                  <c:y val="2.49696972080142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5.9110475772617358E-3"/>
                  <c:y val="1.66464561859697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Aktif!$A$63:$A$78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Aktif!$H$63:$H$78</c:f>
              <c:numCache>
                <c:formatCode>_-* #,##0\ _T_L_-;\-* #,##0\ _T_L_-;_-* "-"??\ _T_L_-;_-@_-</c:formatCode>
                <c:ptCount val="16"/>
                <c:pt idx="0">
                  <c:v>19691.807000000001</c:v>
                </c:pt>
                <c:pt idx="1">
                  <c:v>25178.470999999998</c:v>
                </c:pt>
                <c:pt idx="2">
                  <c:v>29685</c:v>
                </c:pt>
                <c:pt idx="3">
                  <c:v>29543.191999999999</c:v>
                </c:pt>
                <c:pt idx="4">
                  <c:v>36222.019</c:v>
                </c:pt>
                <c:pt idx="5">
                  <c:v>43090.622000000003</c:v>
                </c:pt>
                <c:pt idx="6">
                  <c:v>50025.409</c:v>
                </c:pt>
                <c:pt idx="7">
                  <c:v>66217.364000000001</c:v>
                </c:pt>
                <c:pt idx="8">
                  <c:v>79376</c:v>
                </c:pt>
                <c:pt idx="9">
                  <c:v>94576</c:v>
                </c:pt>
                <c:pt idx="10">
                  <c:v>114388</c:v>
                </c:pt>
                <c:pt idx="11">
                  <c:v>140949</c:v>
                </c:pt>
                <c:pt idx="12">
                  <c:v>142821</c:v>
                </c:pt>
                <c:pt idx="13">
                  <c:v>122753</c:v>
                </c:pt>
                <c:pt idx="14">
                  <c:v>154367</c:v>
                </c:pt>
                <c:pt idx="15">
                  <c:v>219719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16060200"/>
        <c:axId val="616061376"/>
      </c:barChart>
      <c:catAx>
        <c:axId val="616060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16061376"/>
        <c:crosses val="autoZero"/>
        <c:auto val="1"/>
        <c:lblAlgn val="ctr"/>
        <c:lblOffset val="100"/>
        <c:noMultiLvlLbl val="0"/>
      </c:catAx>
      <c:valAx>
        <c:axId val="61606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395329206342E-2"/>
              <c:y val="0.368348761550590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16060200"/>
        <c:crosses val="autoZero"/>
        <c:crossBetween val="between"/>
        <c:majorUnit val="3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129466</xdr:colOff>
      <xdr:row>2</xdr:row>
      <xdr:rowOff>175704</xdr:rowOff>
    </xdr:from>
    <xdr:to>
      <xdr:col>6</xdr:col>
      <xdr:colOff>27742</xdr:colOff>
      <xdr:row>21</xdr:row>
      <xdr:rowOff>83227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19404</xdr:rowOff>
    </xdr:from>
    <xdr:to>
      <xdr:col>8</xdr:col>
      <xdr:colOff>147961</xdr:colOff>
      <xdr:row>40</xdr:row>
      <xdr:rowOff>9248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305168</xdr:colOff>
      <xdr:row>23</xdr:row>
      <xdr:rowOff>54140</xdr:rowOff>
    </xdr:from>
    <xdr:to>
      <xdr:col>18</xdr:col>
      <xdr:colOff>416140</xdr:colOff>
      <xdr:row>39</xdr:row>
      <xdr:rowOff>184952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41</xdr:row>
      <xdr:rowOff>56832</xdr:rowOff>
    </xdr:from>
    <xdr:to>
      <xdr:col>8</xdr:col>
      <xdr:colOff>166456</xdr:colOff>
      <xdr:row>57</xdr:row>
      <xdr:rowOff>73981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305169</xdr:colOff>
      <xdr:row>41</xdr:row>
      <xdr:rowOff>55487</xdr:rowOff>
    </xdr:from>
    <xdr:to>
      <xdr:col>18</xdr:col>
      <xdr:colOff>471625</xdr:colOff>
      <xdr:row>57</xdr:row>
      <xdr:rowOff>147961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0.18154</cdr:x>
      <cdr:y>0.27304</cdr:y>
    </cdr:from>
    <cdr:to>
      <cdr:x>0.95639</cdr:x>
      <cdr:y>0.68724</cdr:y>
    </cdr:to>
    <cdr:cxnSp macro="">
      <cdr:nvCxnSpPr>
        <cdr:cNvPr id="3" name="Düz Ok Bağlayıcısı 2"/>
        <cdr:cNvCxnSpPr/>
      </cdr:nvCxnSpPr>
      <cdr:spPr>
        <a:xfrm xmlns:a="http://schemas.openxmlformats.org/drawingml/2006/main" flipV="1">
          <a:off x="1137452" y="896106"/>
          <a:ext cx="4854976" cy="135939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0.44176</cdr:x>
      <cdr:y>0.30453</cdr:y>
    </cdr:from>
    <cdr:to>
      <cdr:x>0.62301</cdr:x>
      <cdr:y>0.46078</cdr:y>
    </cdr:to>
    <cdr:sp macro="" textlink="">
      <cdr:nvSpPr>
        <cdr:cNvPr id="6" name="Metin kutusu 5"/>
        <cdr:cNvSpPr txBox="1"/>
      </cdr:nvSpPr>
      <cdr:spPr>
        <a:xfrm xmlns:a="http://schemas.openxmlformats.org/drawingml/2006/main">
          <a:off x="2767939" y="999456"/>
          <a:ext cx="1135655" cy="512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%17</a:t>
          </a:r>
        </a:p>
        <a:p xmlns:a="http://schemas.openxmlformats.org/drawingml/2006/main">
          <a:pPr algn="ctr"/>
          <a:endParaRPr lang="tr-TR" sz="1000" b="1">
            <a:solidFill>
              <a:srgbClr val="FF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0.17538</cdr:x>
      <cdr:y>0.25819</cdr:y>
    </cdr:from>
    <cdr:to>
      <cdr:x>0.94536</cdr:x>
      <cdr:y>0.65917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137432" y="833627"/>
          <a:ext cx="4993710" cy="1294666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0.42455</cdr:x>
      <cdr:y>0.32233</cdr:y>
    </cdr:from>
    <cdr:to>
      <cdr:x>0.6058</cdr:x>
      <cdr:y>0.47858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753451" y="1040707"/>
          <a:ext cx="1175502" cy="504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%17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0.16525</cdr:x>
      <cdr:y>0.31749</cdr:y>
    </cdr:from>
    <cdr:to>
      <cdr:x>0.94901</cdr:x>
      <cdr:y>0.71028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035404" y="1006640"/>
          <a:ext cx="4910785" cy="124535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0.443</cdr:x>
      <cdr:y>0.30685</cdr:y>
    </cdr:from>
    <cdr:to>
      <cdr:x>0.63914</cdr:x>
      <cdr:y>0.47416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775697" y="972890"/>
          <a:ext cx="1228951" cy="5304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%19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0.15782</cdr:x>
      <cdr:y>0.26589</cdr:y>
    </cdr:from>
    <cdr:to>
      <cdr:x>0.94978</cdr:x>
      <cdr:y>0.69653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017256" y="850763"/>
          <a:ext cx="5104624" cy="137790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0.4302</cdr:x>
      <cdr:y>0.2811</cdr:y>
    </cdr:from>
    <cdr:to>
      <cdr:x>0.59954</cdr:x>
      <cdr:y>0.43735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772890" y="899425"/>
          <a:ext cx="1091491" cy="4999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%17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LKZ_3sektor_Y&#305;l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Aktif"/>
      <sheetName val="Alacak"/>
      <sheetName val="Özkaynaklar"/>
      <sheetName val="Netkar"/>
      <sheetName val="1.2_2006"/>
      <sheetName val="1.3_2006"/>
      <sheetName val="1.4_2006"/>
      <sheetName val="2007_BL"/>
      <sheetName val="2007_GT"/>
      <sheetName val="2008_BL"/>
      <sheetName val="2008_GT"/>
      <sheetName val="2009_BL"/>
      <sheetName val="2009_GT"/>
      <sheetName val="2010_BL"/>
      <sheetName val="2010_GT"/>
      <sheetName val="2011_BL"/>
      <sheetName val="2011_GT"/>
      <sheetName val="2012_BL"/>
      <sheetName val="2012_GT"/>
      <sheetName val="2013_BL"/>
      <sheetName val="2013_GT"/>
      <sheetName val="2014_BL"/>
      <sheetName val="2014_GT"/>
    </sheetNames>
    <sheetDataSet>
      <sheetData sheetId="0"/>
      <sheetData sheetId="1"/>
      <sheetData sheetId="2">
        <row r="3">
          <cell r="C3" t="str">
            <v xml:space="preserve">Finansal Kiralama </v>
          </cell>
          <cell r="D3" t="str">
            <v>Büyüme</v>
          </cell>
          <cell r="E3" t="str">
            <v xml:space="preserve">Faktoring </v>
          </cell>
          <cell r="F3" t="str">
            <v>Büyüme</v>
          </cell>
          <cell r="G3" t="str">
            <v>Finansman</v>
          </cell>
          <cell r="I3" t="str">
            <v>Toplam</v>
          </cell>
        </row>
        <row r="4">
          <cell r="B4">
            <v>2006</v>
          </cell>
          <cell r="C4">
            <v>9976.07</v>
          </cell>
          <cell r="E4">
            <v>6331.9979999999996</v>
          </cell>
          <cell r="G4">
            <v>3383.739</v>
          </cell>
          <cell r="I4">
            <v>19691.807000000001</v>
          </cell>
        </row>
        <row r="5">
          <cell r="B5">
            <v>2007</v>
          </cell>
          <cell r="C5">
            <v>13710.562</v>
          </cell>
          <cell r="E5">
            <v>7552.18</v>
          </cell>
          <cell r="G5">
            <v>3915.7289999999998</v>
          </cell>
          <cell r="I5">
            <v>25178.470999999998</v>
          </cell>
        </row>
        <row r="6">
          <cell r="B6">
            <v>2008</v>
          </cell>
          <cell r="C6">
            <v>17210.614000000001</v>
          </cell>
          <cell r="E6">
            <v>7794.4970000000003</v>
          </cell>
          <cell r="G6">
            <v>4679.8890000000001</v>
          </cell>
          <cell r="I6">
            <v>29685</v>
          </cell>
        </row>
        <row r="7">
          <cell r="B7">
            <v>2009</v>
          </cell>
          <cell r="C7">
            <v>14644.05</v>
          </cell>
          <cell r="E7">
            <v>10407.621999999999</v>
          </cell>
          <cell r="G7">
            <v>4491.5200000000004</v>
          </cell>
          <cell r="I7">
            <v>29543.191999999999</v>
          </cell>
        </row>
        <row r="8">
          <cell r="B8">
            <v>2010</v>
          </cell>
          <cell r="C8">
            <v>15748.852999999999</v>
          </cell>
          <cell r="E8">
            <v>14462.609</v>
          </cell>
          <cell r="G8">
            <v>6010.5569999999998</v>
          </cell>
          <cell r="I8">
            <v>36222.019</v>
          </cell>
        </row>
        <row r="9">
          <cell r="B9">
            <v>2011</v>
          </cell>
          <cell r="C9">
            <v>18604.082999999999</v>
          </cell>
          <cell r="E9">
            <v>15617.092000000001</v>
          </cell>
          <cell r="G9">
            <v>8869.4470000000001</v>
          </cell>
          <cell r="I9">
            <v>43090.622000000003</v>
          </cell>
        </row>
        <row r="10">
          <cell r="B10">
            <v>2012</v>
          </cell>
          <cell r="C10">
            <v>20259.96</v>
          </cell>
          <cell r="E10">
            <v>18146.478999999999</v>
          </cell>
          <cell r="G10">
            <v>11618.97</v>
          </cell>
          <cell r="I10">
            <v>50025.409</v>
          </cell>
        </row>
        <row r="11">
          <cell r="B11">
            <v>2013</v>
          </cell>
          <cell r="C11">
            <v>28470.82</v>
          </cell>
          <cell r="E11">
            <v>21790.366999999998</v>
          </cell>
          <cell r="G11">
            <v>15956.177</v>
          </cell>
          <cell r="I11">
            <v>66217.364000000001</v>
          </cell>
        </row>
        <row r="12">
          <cell r="B12">
            <v>2014</v>
          </cell>
          <cell r="C12">
            <v>32578</v>
          </cell>
          <cell r="E12">
            <v>26515</v>
          </cell>
          <cell r="G12">
            <v>20283</v>
          </cell>
          <cell r="I12">
            <v>79376</v>
          </cell>
        </row>
        <row r="13">
          <cell r="B13">
            <v>2015</v>
          </cell>
          <cell r="C13">
            <v>40656</v>
          </cell>
          <cell r="E13">
            <v>26700</v>
          </cell>
          <cell r="G13">
            <v>27220</v>
          </cell>
          <cell r="I13">
            <v>94576</v>
          </cell>
        </row>
        <row r="14">
          <cell r="B14">
            <v>2016</v>
          </cell>
          <cell r="C14">
            <v>48500</v>
          </cell>
          <cell r="E14">
            <v>33090</v>
          </cell>
          <cell r="G14">
            <v>32798</v>
          </cell>
          <cell r="I14">
            <v>114388</v>
          </cell>
        </row>
        <row r="15">
          <cell r="B15">
            <v>2017</v>
          </cell>
          <cell r="C15">
            <v>58124</v>
          </cell>
          <cell r="E15">
            <v>43712</v>
          </cell>
          <cell r="G15">
            <v>39113</v>
          </cell>
          <cell r="I15">
            <v>140949</v>
          </cell>
        </row>
        <row r="16">
          <cell r="B16">
            <v>2018</v>
          </cell>
          <cell r="C16">
            <v>68506</v>
          </cell>
          <cell r="E16">
            <v>34608</v>
          </cell>
          <cell r="G16">
            <v>39707</v>
          </cell>
          <cell r="I16">
            <v>142821</v>
          </cell>
        </row>
        <row r="17">
          <cell r="B17">
            <v>2019</v>
          </cell>
          <cell r="C17">
            <v>58176</v>
          </cell>
          <cell r="E17">
            <v>37017</v>
          </cell>
          <cell r="G17">
            <v>27560</v>
          </cell>
          <cell r="I17">
            <v>122753</v>
          </cell>
        </row>
        <row r="18">
          <cell r="B18">
            <v>2020</v>
          </cell>
          <cell r="C18">
            <v>70277</v>
          </cell>
          <cell r="E18">
            <v>48044</v>
          </cell>
          <cell r="G18">
            <v>36046</v>
          </cell>
          <cell r="I18">
            <v>154367</v>
          </cell>
        </row>
        <row r="19">
          <cell r="B19">
            <v>2021</v>
          </cell>
          <cell r="C19">
            <v>106048</v>
          </cell>
          <cell r="D19">
            <v>0.50900009960584547</v>
          </cell>
          <cell r="E19">
            <v>64971</v>
          </cell>
          <cell r="F19">
            <v>0.35232287070185664</v>
          </cell>
          <cell r="G19">
            <v>48700</v>
          </cell>
          <cell r="I19">
            <v>219719</v>
          </cell>
        </row>
      </sheetData>
      <sheetData sheetId="3"/>
      <sheetData sheetId="4"/>
      <sheetData sheetId="5"/>
      <sheetData sheetId="6">
        <row r="29">
          <cell r="N29">
            <v>9976.07</v>
          </cell>
        </row>
      </sheetData>
      <sheetData sheetId="7">
        <row r="29">
          <cell r="N29">
            <v>6331.9979999999996</v>
          </cell>
        </row>
      </sheetData>
      <sheetData sheetId="8">
        <row r="29">
          <cell r="N29">
            <v>3383.739</v>
          </cell>
        </row>
      </sheetData>
      <sheetData sheetId="9">
        <row r="29">
          <cell r="E29">
            <v>13710.562</v>
          </cell>
          <cell r="H29">
            <v>7552.18</v>
          </cell>
          <cell r="K29">
            <v>3915.7289999999998</v>
          </cell>
        </row>
      </sheetData>
      <sheetData sheetId="10"/>
      <sheetData sheetId="11">
        <row r="57">
          <cell r="E57">
            <v>17210.614000000001</v>
          </cell>
          <cell r="H57">
            <v>7794.4970000000003</v>
          </cell>
          <cell r="K57">
            <v>4679.8890000000001</v>
          </cell>
        </row>
      </sheetData>
      <sheetData sheetId="12"/>
      <sheetData sheetId="13">
        <row r="53">
          <cell r="E53">
            <v>10407.621999999999</v>
          </cell>
          <cell r="H53">
            <v>14644.05</v>
          </cell>
          <cell r="K53">
            <v>4491.5200000000004</v>
          </cell>
        </row>
      </sheetData>
      <sheetData sheetId="14"/>
      <sheetData sheetId="15">
        <row r="53">
          <cell r="E53">
            <v>14462.609</v>
          </cell>
          <cell r="H53">
            <v>15748.852999999999</v>
          </cell>
          <cell r="K53">
            <v>6010.5569999999998</v>
          </cell>
        </row>
      </sheetData>
      <sheetData sheetId="16"/>
      <sheetData sheetId="17">
        <row r="53">
          <cell r="E53">
            <v>15617.092000000001</v>
          </cell>
          <cell r="H53">
            <v>18604.082999999999</v>
          </cell>
          <cell r="K53">
            <v>8869.4470000000001</v>
          </cell>
        </row>
      </sheetData>
      <sheetData sheetId="18"/>
      <sheetData sheetId="19">
        <row r="53">
          <cell r="E53">
            <v>18146.478999999999</v>
          </cell>
          <cell r="H53">
            <v>20259.96</v>
          </cell>
          <cell r="K53">
            <v>11618.97</v>
          </cell>
        </row>
      </sheetData>
      <sheetData sheetId="20"/>
      <sheetData sheetId="21">
        <row r="56">
          <cell r="E56">
            <v>21790.366999999998</v>
          </cell>
          <cell r="H56">
            <v>28470.82</v>
          </cell>
          <cell r="K56">
            <v>15956.177</v>
          </cell>
        </row>
      </sheetData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showGridLines="0" tabSelected="1" view="pageBreakPreview" zoomScale="82" zoomScaleNormal="103" zoomScaleSheetLayoutView="82" workbookViewId="0">
      <selection activeCell="X25" sqref="X25"/>
    </sheetView>
  </sheetViews>
  <sheetFormatPr defaultRowHeight="15" x14ac:dyDescent="0.25"/>
  <cols>
    <col min="1" max="2" width="12.28515625" style="2" bestFit="1" customWidth="1"/>
    <col min="3" max="3" width="13.42578125" style="2" bestFit="1" customWidth="1"/>
    <col min="4" max="5" width="13" style="2" bestFit="1" customWidth="1"/>
    <col min="6" max="6" width="10.28515625" style="2" customWidth="1"/>
    <col min="7" max="7" width="9.28515625" style="2" bestFit="1" customWidth="1"/>
    <col min="8" max="8" width="11.140625" style="2" bestFit="1" customWidth="1"/>
    <col min="9" max="9" width="9.28515625" style="2" bestFit="1" customWidth="1"/>
    <col min="10" max="11" width="9.140625" style="2"/>
    <col min="12" max="12" width="15" style="2" customWidth="1"/>
    <col min="13" max="13" width="12.140625" style="2" bestFit="1" customWidth="1"/>
    <col min="14" max="16384" width="9.140625" style="2"/>
  </cols>
  <sheetData>
    <row r="1" spans="11:19" x14ac:dyDescent="0.25">
      <c r="K1" s="12"/>
      <c r="L1" s="13"/>
      <c r="M1" s="14"/>
      <c r="N1" s="11"/>
      <c r="O1" s="15"/>
      <c r="P1" s="11"/>
      <c r="Q1" s="11"/>
      <c r="R1" s="11"/>
      <c r="S1" s="11"/>
    </row>
    <row r="2" spans="11:19" x14ac:dyDescent="0.25">
      <c r="K2" s="16"/>
      <c r="L2" s="8"/>
      <c r="M2" s="17"/>
      <c r="N2" s="11"/>
      <c r="O2" s="11"/>
      <c r="P2" s="11"/>
      <c r="Q2" s="11"/>
      <c r="R2" s="11"/>
      <c r="S2" s="11"/>
    </row>
    <row r="3" spans="11:19" x14ac:dyDescent="0.25">
      <c r="K3" s="16"/>
      <c r="L3" s="8"/>
      <c r="M3" s="19"/>
      <c r="N3" s="11"/>
      <c r="O3" s="11"/>
      <c r="P3" s="11"/>
      <c r="Q3" s="11"/>
      <c r="R3" s="11"/>
      <c r="S3" s="11"/>
    </row>
    <row r="4" spans="11:19" x14ac:dyDescent="0.25">
      <c r="K4" s="16"/>
      <c r="L4" s="8"/>
      <c r="M4" s="19"/>
      <c r="N4" s="11"/>
      <c r="O4" s="11"/>
      <c r="P4" s="11"/>
      <c r="Q4" s="11"/>
      <c r="R4" s="11"/>
      <c r="S4" s="11"/>
    </row>
    <row r="5" spans="11:19" x14ac:dyDescent="0.25">
      <c r="K5" s="16"/>
      <c r="L5" s="8"/>
      <c r="M5" s="19"/>
      <c r="N5" s="11"/>
      <c r="O5" s="11"/>
      <c r="P5" s="11"/>
      <c r="Q5" s="11"/>
      <c r="R5" s="11"/>
      <c r="S5" s="11"/>
    </row>
    <row r="6" spans="11:19" x14ac:dyDescent="0.25">
      <c r="K6" s="12"/>
      <c r="L6" s="8"/>
      <c r="M6" s="19"/>
      <c r="N6" s="11"/>
      <c r="O6" s="11"/>
      <c r="P6" s="11"/>
      <c r="Q6" s="11"/>
      <c r="R6" s="11"/>
      <c r="S6" s="11"/>
    </row>
    <row r="7" spans="11:19" x14ac:dyDescent="0.25">
      <c r="K7" s="12"/>
      <c r="L7" s="8"/>
      <c r="M7" s="19"/>
      <c r="N7" s="11"/>
      <c r="O7" s="11"/>
      <c r="P7" s="11"/>
      <c r="Q7" s="11"/>
      <c r="R7" s="11"/>
      <c r="S7" s="11"/>
    </row>
    <row r="8" spans="11:19" x14ac:dyDescent="0.25">
      <c r="K8" s="11"/>
      <c r="L8" s="21"/>
      <c r="M8" s="22"/>
      <c r="N8" s="11"/>
      <c r="O8" s="11"/>
      <c r="P8" s="11"/>
      <c r="Q8" s="11"/>
      <c r="R8" s="11"/>
      <c r="S8" s="11"/>
    </row>
    <row r="9" spans="11:19" x14ac:dyDescent="0.25">
      <c r="K9" s="11"/>
      <c r="L9" s="21"/>
      <c r="M9" s="22"/>
      <c r="N9" s="11"/>
      <c r="O9" s="11"/>
      <c r="P9" s="11"/>
      <c r="Q9" s="11"/>
      <c r="R9" s="11"/>
      <c r="S9" s="11"/>
    </row>
    <row r="10" spans="11:19" x14ac:dyDescent="0.25">
      <c r="K10" s="11"/>
      <c r="L10" s="21"/>
      <c r="M10" s="22"/>
      <c r="N10" s="11"/>
      <c r="O10" s="11"/>
      <c r="P10" s="11"/>
      <c r="Q10" s="11"/>
      <c r="R10" s="11"/>
      <c r="S10" s="11"/>
    </row>
    <row r="11" spans="11:19" x14ac:dyDescent="0.25">
      <c r="K11" s="11"/>
      <c r="L11" s="21"/>
      <c r="M11" s="22"/>
      <c r="N11" s="11"/>
      <c r="O11" s="11"/>
      <c r="P11" s="11"/>
      <c r="Q11" s="11"/>
      <c r="R11" s="11"/>
      <c r="S11" s="11"/>
    </row>
    <row r="12" spans="11:19" x14ac:dyDescent="0.25">
      <c r="K12" s="11"/>
      <c r="L12" s="21"/>
      <c r="M12" s="22"/>
      <c r="N12" s="11"/>
      <c r="O12" s="11"/>
      <c r="P12" s="11"/>
      <c r="Q12" s="11"/>
      <c r="R12" s="11"/>
      <c r="S12" s="11"/>
    </row>
    <row r="13" spans="11:19" x14ac:dyDescent="0.25">
      <c r="K13" s="11"/>
      <c r="L13" s="21"/>
      <c r="M13" s="22"/>
      <c r="N13" s="11"/>
      <c r="O13" s="11"/>
      <c r="P13" s="11"/>
      <c r="Q13" s="11"/>
      <c r="R13" s="11"/>
      <c r="S13" s="11"/>
    </row>
    <row r="14" spans="11:19" x14ac:dyDescent="0.25">
      <c r="K14" s="11"/>
      <c r="L14" s="21"/>
      <c r="M14" s="21"/>
      <c r="N14" s="11"/>
      <c r="O14" s="11"/>
      <c r="P14" s="11"/>
      <c r="Q14" s="11"/>
      <c r="R14" s="11"/>
      <c r="S14" s="11"/>
    </row>
    <row r="15" spans="11:19" x14ac:dyDescent="0.25">
      <c r="L15" s="24"/>
      <c r="M15" s="24"/>
    </row>
    <row r="16" spans="11:19" x14ac:dyDescent="0.25">
      <c r="L16" s="24"/>
      <c r="M16" s="24"/>
    </row>
    <row r="17" spans="1:13" x14ac:dyDescent="0.25">
      <c r="L17" s="24"/>
      <c r="M17" s="24"/>
    </row>
    <row r="19" spans="1:13" x14ac:dyDescent="0.25">
      <c r="A19" s="25"/>
    </row>
    <row r="20" spans="1:13" x14ac:dyDescent="0.25">
      <c r="A20" s="25"/>
    </row>
    <row r="21" spans="1:13" x14ac:dyDescent="0.25">
      <c r="A21" s="25"/>
    </row>
    <row r="22" spans="1:13" x14ac:dyDescent="0.25">
      <c r="A22" s="25"/>
    </row>
    <row r="23" spans="1:13" x14ac:dyDescent="0.25">
      <c r="A23" s="25"/>
    </row>
    <row r="24" spans="1:13" x14ac:dyDescent="0.25">
      <c r="A24" s="25"/>
    </row>
    <row r="25" spans="1:13" x14ac:dyDescent="0.25">
      <c r="A25" s="25"/>
    </row>
    <row r="26" spans="1:13" x14ac:dyDescent="0.25">
      <c r="A26" s="25"/>
    </row>
    <row r="27" spans="1:13" x14ac:dyDescent="0.25">
      <c r="A27" s="25"/>
    </row>
    <row r="30" spans="1:13" ht="15" customHeight="1" x14ac:dyDescent="0.25"/>
    <row r="61" spans="1:9" x14ac:dyDescent="0.25">
      <c r="A61" s="27" t="s">
        <v>0</v>
      </c>
      <c r="B61" s="26" t="s">
        <v>1</v>
      </c>
      <c r="C61" s="26"/>
      <c r="D61" s="26"/>
      <c r="E61" s="26"/>
      <c r="F61" s="26"/>
      <c r="G61" s="26"/>
      <c r="H61" s="26"/>
      <c r="I61" s="1"/>
    </row>
    <row r="62" spans="1:9" ht="30" x14ac:dyDescent="0.25">
      <c r="A62" s="3"/>
      <c r="B62" s="4" t="s">
        <v>2</v>
      </c>
      <c r="C62" s="4" t="s">
        <v>3</v>
      </c>
      <c r="D62" s="4" t="s">
        <v>4</v>
      </c>
      <c r="E62" s="4" t="s">
        <v>3</v>
      </c>
      <c r="F62" s="4" t="s">
        <v>5</v>
      </c>
      <c r="G62" s="4" t="s">
        <v>3</v>
      </c>
      <c r="H62" s="5" t="s">
        <v>6</v>
      </c>
      <c r="I62" s="4" t="s">
        <v>3</v>
      </c>
    </row>
    <row r="63" spans="1:9" x14ac:dyDescent="0.25">
      <c r="A63" s="3">
        <v>2006</v>
      </c>
      <c r="B63" s="6">
        <f>'[1]1.2_2006'!N29</f>
        <v>9976.07</v>
      </c>
      <c r="C63" s="7"/>
      <c r="D63" s="6">
        <f>'[1]1.3_2006'!N29</f>
        <v>6331.9979999999996</v>
      </c>
      <c r="E63" s="7"/>
      <c r="F63" s="6">
        <f>'[1]1.4_2006'!N29</f>
        <v>3383.739</v>
      </c>
      <c r="G63" s="7"/>
      <c r="H63" s="6">
        <f>+F63+D63+B63</f>
        <v>19691.807000000001</v>
      </c>
      <c r="I63" s="7"/>
    </row>
    <row r="64" spans="1:9" x14ac:dyDescent="0.25">
      <c r="A64" s="3">
        <v>2007</v>
      </c>
      <c r="B64" s="6">
        <f>'[1]2007_BL'!E29</f>
        <v>13710.562</v>
      </c>
      <c r="C64" s="9">
        <f>(B64-B63)/B63</f>
        <v>0.3743450076031945</v>
      </c>
      <c r="D64" s="6">
        <f>'[1]2007_BL'!H29</f>
        <v>7552.18</v>
      </c>
      <c r="E64" s="10">
        <f>(D64-D63)/D63</f>
        <v>0.19270094526245915</v>
      </c>
      <c r="F64" s="6">
        <f>'[1]2007_BL'!K29</f>
        <v>3915.7289999999998</v>
      </c>
      <c r="G64" s="10">
        <f>(F64-F63)/F63</f>
        <v>0.15721957278619886</v>
      </c>
      <c r="H64" s="6">
        <f t="shared" ref="H64:H70" si="0">+F64+D64+B64</f>
        <v>25178.470999999998</v>
      </c>
      <c r="I64" s="9">
        <f>(H64-H63)/H63</f>
        <v>0.27862674055255554</v>
      </c>
    </row>
    <row r="65" spans="1:9" x14ac:dyDescent="0.25">
      <c r="A65" s="3">
        <v>2008</v>
      </c>
      <c r="B65" s="6">
        <f>'[1]2008_BL'!E57</f>
        <v>17210.614000000001</v>
      </c>
      <c r="C65" s="7">
        <f>(B65-B64)/B64</f>
        <v>0.25528143922911412</v>
      </c>
      <c r="D65" s="6">
        <f>'[1]2008_BL'!H57</f>
        <v>7794.4970000000003</v>
      </c>
      <c r="E65" s="7">
        <f>(D65-D64)/D64</f>
        <v>3.2085702406457473E-2</v>
      </c>
      <c r="F65" s="6">
        <f>'[1]2008_BL'!K57</f>
        <v>4679.8890000000001</v>
      </c>
      <c r="G65" s="7">
        <f>(F65-F64)/F64</f>
        <v>0.1951514009268773</v>
      </c>
      <c r="H65" s="6">
        <f t="shared" si="0"/>
        <v>29685</v>
      </c>
      <c r="I65" s="7">
        <f>(H65-H64)/H64</f>
        <v>0.17898342595942393</v>
      </c>
    </row>
    <row r="66" spans="1:9" x14ac:dyDescent="0.25">
      <c r="A66" s="3">
        <v>2009</v>
      </c>
      <c r="B66" s="6">
        <f>'[1]2009_BL'!H53</f>
        <v>14644.05</v>
      </c>
      <c r="C66" s="9">
        <f>(B66-B65)/B65</f>
        <v>-0.14912681209397885</v>
      </c>
      <c r="D66" s="6">
        <f>'[1]2009_BL'!E53</f>
        <v>10407.621999999999</v>
      </c>
      <c r="E66" s="9">
        <f t="shared" ref="E66:G76" si="1">(D66-D65)/D65</f>
        <v>0.33525255061359305</v>
      </c>
      <c r="F66" s="6">
        <f>'[1]2009_BL'!K53</f>
        <v>4491.5200000000004</v>
      </c>
      <c r="G66" s="9">
        <f t="shared" si="1"/>
        <v>-4.0250740989796911E-2</v>
      </c>
      <c r="H66" s="6">
        <f t="shared" si="0"/>
        <v>29543.191999999999</v>
      </c>
      <c r="I66" s="9">
        <f t="shared" ref="I66:I67" si="2">(H66-H65)/H65</f>
        <v>-4.7770928078154258E-3</v>
      </c>
    </row>
    <row r="67" spans="1:9" x14ac:dyDescent="0.25">
      <c r="A67" s="3">
        <v>2010</v>
      </c>
      <c r="B67" s="6">
        <f>'[1]2010_BL'!H53</f>
        <v>15748.852999999999</v>
      </c>
      <c r="C67" s="7">
        <f>(B67-B66)/B66</f>
        <v>7.5443815064821548E-2</v>
      </c>
      <c r="D67" s="6">
        <f>'[1]2010_BL'!E53</f>
        <v>14462.609</v>
      </c>
      <c r="E67" s="9">
        <f t="shared" si="1"/>
        <v>0.38961705181068274</v>
      </c>
      <c r="F67" s="6">
        <f>'[1]2010_BL'!K53</f>
        <v>6010.5569999999998</v>
      </c>
      <c r="G67" s="9">
        <f t="shared" si="1"/>
        <v>0.33820109895981743</v>
      </c>
      <c r="H67" s="6">
        <f t="shared" si="0"/>
        <v>36222.019</v>
      </c>
      <c r="I67" s="10">
        <f t="shared" si="2"/>
        <v>0.22606991824038516</v>
      </c>
    </row>
    <row r="68" spans="1:9" x14ac:dyDescent="0.25">
      <c r="A68" s="3">
        <v>2011</v>
      </c>
      <c r="B68" s="6">
        <f>'[1]2011_BL'!H53</f>
        <v>18604.082999999999</v>
      </c>
      <c r="C68" s="7">
        <f t="shared" ref="C68:C75" si="3">(B68-B67)/B67</f>
        <v>0.18129764751756841</v>
      </c>
      <c r="D68" s="6">
        <f>'[1]2011_BL'!E53</f>
        <v>15617.092000000001</v>
      </c>
      <c r="E68" s="7">
        <f t="shared" si="1"/>
        <v>7.9825362076787129E-2</v>
      </c>
      <c r="F68" s="6">
        <f>'[1]2011_BL'!K53</f>
        <v>8869.4470000000001</v>
      </c>
      <c r="G68" s="18">
        <f t="shared" si="1"/>
        <v>0.47564476969438946</v>
      </c>
      <c r="H68" s="6">
        <f t="shared" si="0"/>
        <v>43090.622000000003</v>
      </c>
      <c r="I68" s="7">
        <f>(H68-H67)/H67</f>
        <v>0.18962507308054813</v>
      </c>
    </row>
    <row r="69" spans="1:9" x14ac:dyDescent="0.25">
      <c r="A69" s="3">
        <v>2012</v>
      </c>
      <c r="B69" s="6">
        <f>'[1]2012_BL'!H53</f>
        <v>20259.96</v>
      </c>
      <c r="C69" s="7">
        <f t="shared" si="3"/>
        <v>8.9006106885246669E-2</v>
      </c>
      <c r="D69" s="6">
        <f>'[1]2012_BL'!E53</f>
        <v>18146.478999999999</v>
      </c>
      <c r="E69" s="7">
        <f t="shared" si="1"/>
        <v>0.16196273928590538</v>
      </c>
      <c r="F69" s="6">
        <f>'[1]2012_BL'!K53</f>
        <v>11618.97</v>
      </c>
      <c r="G69" s="7">
        <f t="shared" si="1"/>
        <v>0.30999937200143357</v>
      </c>
      <c r="H69" s="6">
        <f>+F69+D69+B69</f>
        <v>50025.409</v>
      </c>
      <c r="I69" s="7">
        <f t="shared" ref="I69:I76" si="4">(H69-H68)/H68</f>
        <v>0.1609349477480273</v>
      </c>
    </row>
    <row r="70" spans="1:9" x14ac:dyDescent="0.25">
      <c r="A70" s="3">
        <v>2013</v>
      </c>
      <c r="B70" s="6">
        <f>'[1]2013_BL'!H56</f>
        <v>28470.82</v>
      </c>
      <c r="C70" s="9">
        <f t="shared" si="3"/>
        <v>0.40527523252760622</v>
      </c>
      <c r="D70" s="6">
        <f>'[1]2013_BL'!E56</f>
        <v>21790.366999999998</v>
      </c>
      <c r="E70" s="7">
        <f t="shared" si="1"/>
        <v>0.20080413395899002</v>
      </c>
      <c r="F70" s="6">
        <f>'[1]2013_BL'!K56</f>
        <v>15956.177</v>
      </c>
      <c r="G70" s="7">
        <f t="shared" si="1"/>
        <v>0.37328670269395658</v>
      </c>
      <c r="H70" s="6">
        <f t="shared" si="0"/>
        <v>66217.364000000001</v>
      </c>
      <c r="I70" s="9">
        <f t="shared" si="4"/>
        <v>0.32367461503413197</v>
      </c>
    </row>
    <row r="71" spans="1:9" x14ac:dyDescent="0.25">
      <c r="A71" s="3">
        <v>2014</v>
      </c>
      <c r="B71" s="6">
        <v>32578</v>
      </c>
      <c r="C71" s="7">
        <f t="shared" si="3"/>
        <v>0.14425928020338016</v>
      </c>
      <c r="D71" s="6">
        <v>26515</v>
      </c>
      <c r="E71" s="7">
        <f t="shared" si="1"/>
        <v>0.21682209390966209</v>
      </c>
      <c r="F71" s="6">
        <v>20283</v>
      </c>
      <c r="G71" s="7">
        <f t="shared" si="1"/>
        <v>0.27116915286161591</v>
      </c>
      <c r="H71" s="6">
        <f>+F71+D71+B71</f>
        <v>79376</v>
      </c>
      <c r="I71" s="7">
        <f t="shared" si="4"/>
        <v>0.19871881339160524</v>
      </c>
    </row>
    <row r="72" spans="1:9" x14ac:dyDescent="0.25">
      <c r="A72" s="20">
        <v>2015</v>
      </c>
      <c r="B72" s="6">
        <v>40656</v>
      </c>
      <c r="C72" s="7">
        <f t="shared" si="3"/>
        <v>0.24795874516544908</v>
      </c>
      <c r="D72" s="6">
        <v>26700</v>
      </c>
      <c r="E72" s="7">
        <f t="shared" si="1"/>
        <v>6.9771827267584383E-3</v>
      </c>
      <c r="F72" s="6">
        <v>27220</v>
      </c>
      <c r="G72" s="7">
        <f t="shared" si="1"/>
        <v>0.34201055070748904</v>
      </c>
      <c r="H72" s="6">
        <f t="shared" ref="H72:H78" si="5">+F72+D72+B72</f>
        <v>94576</v>
      </c>
      <c r="I72" s="7">
        <f t="shared" si="4"/>
        <v>0.19149365047369482</v>
      </c>
    </row>
    <row r="73" spans="1:9" x14ac:dyDescent="0.25">
      <c r="A73" s="20">
        <v>2016</v>
      </c>
      <c r="B73" s="6">
        <v>48500</v>
      </c>
      <c r="C73" s="7">
        <f t="shared" si="3"/>
        <v>0.19293585202676111</v>
      </c>
      <c r="D73" s="6">
        <v>33090</v>
      </c>
      <c r="E73" s="7">
        <f t="shared" si="1"/>
        <v>0.23932584269662921</v>
      </c>
      <c r="F73" s="6">
        <v>32798</v>
      </c>
      <c r="G73" s="7">
        <f t="shared" si="1"/>
        <v>0.20492285084496695</v>
      </c>
      <c r="H73" s="6">
        <f t="shared" si="5"/>
        <v>114388</v>
      </c>
      <c r="I73" s="7">
        <f t="shared" si="4"/>
        <v>0.20948232109626122</v>
      </c>
    </row>
    <row r="74" spans="1:9" x14ac:dyDescent="0.25">
      <c r="A74" s="20">
        <v>2017</v>
      </c>
      <c r="B74" s="6">
        <v>58124</v>
      </c>
      <c r="C74" s="7">
        <f t="shared" si="3"/>
        <v>0.19843298969072165</v>
      </c>
      <c r="D74" s="6">
        <v>43712</v>
      </c>
      <c r="E74" s="7">
        <f t="shared" si="1"/>
        <v>0.32100332426715017</v>
      </c>
      <c r="F74" s="6">
        <v>39113</v>
      </c>
      <c r="G74" s="7">
        <f t="shared" si="1"/>
        <v>0.19254222818464539</v>
      </c>
      <c r="H74" s="6">
        <f t="shared" si="5"/>
        <v>140949</v>
      </c>
      <c r="I74" s="7">
        <f t="shared" si="4"/>
        <v>0.2322009301675001</v>
      </c>
    </row>
    <row r="75" spans="1:9" x14ac:dyDescent="0.25">
      <c r="A75" s="20">
        <v>2018</v>
      </c>
      <c r="B75" s="6">
        <v>68506</v>
      </c>
      <c r="C75" s="7">
        <f t="shared" si="3"/>
        <v>0.17861812676347119</v>
      </c>
      <c r="D75" s="6">
        <v>34608</v>
      </c>
      <c r="E75" s="7">
        <f t="shared" si="1"/>
        <v>-0.20827232796486092</v>
      </c>
      <c r="F75" s="6">
        <v>39707</v>
      </c>
      <c r="G75" s="7">
        <f t="shared" si="1"/>
        <v>1.5186766548206479E-2</v>
      </c>
      <c r="H75" s="6">
        <f t="shared" si="5"/>
        <v>142821</v>
      </c>
      <c r="I75" s="7">
        <f t="shared" si="4"/>
        <v>1.3281399655194433E-2</v>
      </c>
    </row>
    <row r="76" spans="1:9" x14ac:dyDescent="0.25">
      <c r="A76" s="20">
        <v>2019</v>
      </c>
      <c r="B76" s="6">
        <v>58176</v>
      </c>
      <c r="C76" s="7">
        <f>(B76-B75)/B75</f>
        <v>-0.15078971185005693</v>
      </c>
      <c r="D76" s="6">
        <v>37017</v>
      </c>
      <c r="E76" s="7">
        <f t="shared" si="1"/>
        <v>6.9608183079056862E-2</v>
      </c>
      <c r="F76" s="6">
        <v>27560</v>
      </c>
      <c r="G76" s="7">
        <f t="shared" si="1"/>
        <v>-0.30591583348024276</v>
      </c>
      <c r="H76" s="6">
        <f t="shared" si="5"/>
        <v>122753</v>
      </c>
      <c r="I76" s="7">
        <f t="shared" si="4"/>
        <v>-0.14051154942200378</v>
      </c>
    </row>
    <row r="77" spans="1:9" x14ac:dyDescent="0.25">
      <c r="A77" s="20">
        <v>2020</v>
      </c>
      <c r="B77" s="6">
        <v>70277</v>
      </c>
      <c r="C77" s="7">
        <f>(B77-B76)/B76</f>
        <v>0.20800673817381737</v>
      </c>
      <c r="D77" s="6">
        <v>48044</v>
      </c>
      <c r="E77" s="7">
        <f>(D77-D76)/D76</f>
        <v>0.29789015857578949</v>
      </c>
      <c r="F77" s="6">
        <v>36046</v>
      </c>
      <c r="G77" s="7">
        <f>(F77-F76)/F76</f>
        <v>0.30791001451378808</v>
      </c>
      <c r="H77" s="6">
        <f t="shared" si="5"/>
        <v>154367</v>
      </c>
      <c r="I77" s="7">
        <f>(H77-H76)/H76</f>
        <v>0.25754156721220661</v>
      </c>
    </row>
    <row r="78" spans="1:9" x14ac:dyDescent="0.25">
      <c r="A78" s="20">
        <v>2021</v>
      </c>
      <c r="B78" s="6">
        <v>106048</v>
      </c>
      <c r="C78" s="7">
        <f>(B78-B77)/B77</f>
        <v>0.50900009960584547</v>
      </c>
      <c r="D78" s="6">
        <v>64971</v>
      </c>
      <c r="E78" s="7">
        <f>(D78-D77)/D77</f>
        <v>0.35232287070185664</v>
      </c>
      <c r="F78" s="6">
        <v>48700</v>
      </c>
      <c r="G78" s="7">
        <f>(F78-F77)/F77</f>
        <v>0.351051434278422</v>
      </c>
      <c r="H78" s="6">
        <f t="shared" si="5"/>
        <v>219719</v>
      </c>
      <c r="I78" s="7">
        <f>(H78-H77)/H77</f>
        <v>0.42335473255294204</v>
      </c>
    </row>
    <row r="79" spans="1:9" x14ac:dyDescent="0.25">
      <c r="A79" s="23" t="s">
        <v>7</v>
      </c>
      <c r="B79" s="28">
        <f>+(B78/B63)^(1/15)-1</f>
        <v>0.17067461084067714</v>
      </c>
      <c r="C79" s="29">
        <f>AVERAGE(C64:C78)</f>
        <v>0.18399630376753079</v>
      </c>
      <c r="D79" s="28">
        <f>+(D78/D63)^(1/15)-1</f>
        <v>0.16791683546172154</v>
      </c>
      <c r="E79" s="29">
        <f>AVERAGE(E64:E78)</f>
        <v>0.17919505422712778</v>
      </c>
      <c r="F79" s="28">
        <f>+(F78/F63)^(1/15)-1</f>
        <v>0.19456230692195797</v>
      </c>
      <c r="G79" s="29">
        <f>AVERAGE(G64:G78)</f>
        <v>0.21254195603545117</v>
      </c>
      <c r="H79" s="28">
        <f>+(H78/H63)^(1/15)-1</f>
        <v>0.17446154903026634</v>
      </c>
      <c r="I79" s="29">
        <f>AVERAGE(I64:I78)</f>
        <v>0.18257996619564384</v>
      </c>
    </row>
  </sheetData>
  <mergeCells count="1">
    <mergeCell ref="B61:H6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Aktif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 Erdogan</dc:creator>
  <cp:lastModifiedBy>Sibel Erdogan</cp:lastModifiedBy>
  <dcterms:created xsi:type="dcterms:W3CDTF">2021-03-09T12:31:52Z</dcterms:created>
  <dcterms:modified xsi:type="dcterms:W3CDTF">2022-03-14T11:56:06Z</dcterms:modified>
</cp:coreProperties>
</file>